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80" activeTab="0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<sst xmlns="http://schemas.openxmlformats.org/spreadsheetml/2006/main" count="131" uniqueCount="46">
  <si>
    <t>通江县二0二二年粮食作物生产情况统计表（一）</t>
  </si>
  <si>
    <t xml:space="preserve">                                                                                                       表    号： A   402   表</t>
  </si>
  <si>
    <t xml:space="preserve">                                                                                                            制表机关:  国  家  统  计  局</t>
  </si>
  <si>
    <t xml:space="preserve">                                                                                                            文    号： 国统字（2016） 号</t>
  </si>
  <si>
    <t>填报单位：                                               20    年                                     单    位： 公顷、公斤、吨
填报单位：三溪镇</t>
  </si>
  <si>
    <t>2022年</t>
  </si>
  <si>
    <t>单位：</t>
  </si>
  <si>
    <t>公顷、吨</t>
  </si>
  <si>
    <t>单  位                     名  称</t>
  </si>
  <si>
    <t>一、粮食合计</t>
  </si>
  <si>
    <t>1、小春粮食</t>
  </si>
  <si>
    <t>2、大春粮食</t>
  </si>
  <si>
    <t>（一）谷物</t>
  </si>
  <si>
    <t>1、稻    谷</t>
  </si>
  <si>
    <t>播面</t>
  </si>
  <si>
    <t>亩产</t>
  </si>
  <si>
    <t>总产</t>
  </si>
  <si>
    <t>合计</t>
  </si>
  <si>
    <t>傲盘寨村</t>
  </si>
  <si>
    <t>金碑村</t>
  </si>
  <si>
    <t>纳溪坝村</t>
  </si>
  <si>
    <t>永乐村</t>
  </si>
  <si>
    <t>桅杆坪村</t>
  </si>
  <si>
    <t xml:space="preserve">     注：此表小春粮食播种面积于12月25日前上报；小春粮食产量预计表于5月20日前上报；小春粮食产量实际表于6月15日前上报；大春粮食播种面积于8月20日前上报；大春粮食产量预计表于9月20日前上报；大春粮食产量实际表于11月15日前上报</t>
  </si>
  <si>
    <t xml:space="preserve">            平衡关系：1、粮食合计=大春粮食+小春粮食=谷物+豆类+薯类（播面、产量）</t>
  </si>
  <si>
    <t xml:space="preserve">                     2、谷物=稻谷+小麦+玉米+高梁+其它谷物（播面、产量）</t>
  </si>
  <si>
    <t>通江县二0二二年粮食作物生产情况统计表（二）</t>
  </si>
  <si>
    <t>单位名称</t>
  </si>
  <si>
    <t>2、小    麦</t>
  </si>
  <si>
    <t>（1）冬小麦</t>
  </si>
  <si>
    <t>（2）春小麦</t>
  </si>
  <si>
    <t>3、玉    米</t>
  </si>
  <si>
    <t>4、高梁</t>
  </si>
  <si>
    <t>通江县二0二二年粮食作物生产情况统计表（三）</t>
  </si>
  <si>
    <t>5、其它谷物</t>
  </si>
  <si>
    <t>（二）豆类合计</t>
  </si>
  <si>
    <t>其中：大豆</t>
  </si>
  <si>
    <t>绿豆</t>
  </si>
  <si>
    <t>红小豆</t>
  </si>
  <si>
    <t>通江县二0二二年粮食作物生产情况统计表（四）</t>
  </si>
  <si>
    <t>填报单位：                                                                                       单    位： 公顷、公斤、吨
填报单位：三溪镇</t>
  </si>
  <si>
    <t>其他杂豆</t>
  </si>
  <si>
    <t>（三）薯类（折粮）</t>
  </si>
  <si>
    <t>其中、洋芋</t>
  </si>
  <si>
    <t>红苕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</si>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</sst>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8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3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5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6" sqref="A16:P16"/>
    </sheetView>
  </sheetViews>
  <sheetFormatPr defaultColWidth="9.00390625" defaultRowHeight="14.25"/>
  <cols>
    <col min="1" max="1" width="8.125" style="0" customWidth="1"/>
    <col min="2" max="2" width="7.875" style="0" customWidth="1"/>
    <col min="3" max="3" width="7.625" style="0" bestFit="1" customWidth="1"/>
    <col min="4" max="4" width="8.875" style="0" customWidth="1"/>
    <col min="5" max="5" width="9.50390625" style="0" customWidth="1"/>
    <col min="6" max="6" width="7.25390625" style="0" customWidth="1"/>
    <col min="7" max="7" width="6.25390625" style="0" customWidth="1"/>
    <col min="8" max="8" width="7.25390625" style="0" customWidth="1"/>
    <col min="9" max="10" width="6.50390625" style="0" customWidth="1"/>
    <col min="11" max="15" width="7.25390625" style="0" customWidth="1"/>
    <col min="16" max="16" width="9.875" style="0" customWidth="1"/>
    <col min="18" max="18" width="11.125" style="0" bestFit="1" customWidth="1"/>
    <col min="19" max="19" width="12.625" style="0" bestFit="1" customWidth="1"/>
  </cols>
  <sheetData>
    <row r="1" spans="1:16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4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9"/>
    </row>
    <row r="3" spans="1:16" ht="14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14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9"/>
    </row>
    <row r="5" spans="1:14" ht="63.75" customHeight="1">
      <c r="A5" s="4" t="s">
        <v>4</v>
      </c>
      <c r="B5" s="5"/>
      <c r="C5" s="5"/>
      <c r="D5" s="5"/>
      <c r="E5" s="5"/>
      <c r="F5" s="6" t="s">
        <v>5</v>
      </c>
      <c r="G5" s="6"/>
      <c r="H5" s="6"/>
      <c r="I5" s="6" t="s">
        <v>6</v>
      </c>
      <c r="J5" s="6" t="s">
        <v>7</v>
      </c>
      <c r="K5" s="6"/>
      <c r="L5" s="6"/>
      <c r="M5" s="6"/>
      <c r="N5" s="6"/>
    </row>
    <row r="6" spans="1:16" ht="18" customHeight="1">
      <c r="A6" s="33" t="s">
        <v>8</v>
      </c>
      <c r="B6" s="12" t="s">
        <v>9</v>
      </c>
      <c r="C6" s="12"/>
      <c r="D6" s="12"/>
      <c r="E6" s="12" t="s">
        <v>10</v>
      </c>
      <c r="F6" s="12"/>
      <c r="G6" s="12"/>
      <c r="H6" s="12" t="s">
        <v>11</v>
      </c>
      <c r="I6" s="12"/>
      <c r="J6" s="12"/>
      <c r="K6" s="12" t="s">
        <v>12</v>
      </c>
      <c r="L6" s="12"/>
      <c r="M6" s="12"/>
      <c r="N6" s="12" t="s">
        <v>13</v>
      </c>
      <c r="O6" s="12"/>
      <c r="P6" s="13"/>
    </row>
    <row r="7" spans="1:16" ht="18" customHeight="1">
      <c r="A7" s="44"/>
      <c r="B7" s="15" t="s">
        <v>14</v>
      </c>
      <c r="C7" s="15" t="s">
        <v>15</v>
      </c>
      <c r="D7" s="15" t="s">
        <v>16</v>
      </c>
      <c r="E7" s="15" t="s">
        <v>14</v>
      </c>
      <c r="F7" s="15" t="s">
        <v>15</v>
      </c>
      <c r="G7" s="15" t="s">
        <v>16</v>
      </c>
      <c r="H7" s="15" t="s">
        <v>14</v>
      </c>
      <c r="I7" s="15" t="s">
        <v>15</v>
      </c>
      <c r="J7" s="15" t="s">
        <v>16</v>
      </c>
      <c r="K7" s="15" t="s">
        <v>14</v>
      </c>
      <c r="L7" s="15" t="s">
        <v>15</v>
      </c>
      <c r="M7" s="15" t="s">
        <v>16</v>
      </c>
      <c r="N7" s="15" t="s">
        <v>14</v>
      </c>
      <c r="O7" s="15" t="s">
        <v>15</v>
      </c>
      <c r="P7" s="13" t="s">
        <v>16</v>
      </c>
    </row>
    <row r="8" spans="1:16" ht="16.5" customHeight="1">
      <c r="A8" s="44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8">
        <v>15</v>
      </c>
    </row>
    <row r="9" spans="1:19" s="1" customFormat="1" ht="18" customHeight="1">
      <c r="A9" s="18" t="s">
        <v>17</v>
      </c>
      <c r="B9" s="45">
        <v>808</v>
      </c>
      <c r="C9" s="45"/>
      <c r="D9" s="46">
        <v>5865</v>
      </c>
      <c r="E9" s="47"/>
      <c r="F9" s="36"/>
      <c r="G9" s="40"/>
      <c r="H9" s="46">
        <f>K9+'表三'!E9+'表四'!E9</f>
        <v>808</v>
      </c>
      <c r="I9" s="46"/>
      <c r="J9" s="17">
        <f>M9+'表三'!G9+'表四'!G9</f>
        <v>5865</v>
      </c>
      <c r="K9" s="19">
        <v>641</v>
      </c>
      <c r="L9" s="22"/>
      <c r="M9" s="17">
        <f aca="true" t="shared" si="0" ref="M9:M14">K9*15*0.4</f>
        <v>3846</v>
      </c>
      <c r="N9" s="23">
        <v>261</v>
      </c>
      <c r="O9" s="23"/>
      <c r="P9" s="38">
        <f aca="true" t="shared" si="1" ref="P9:P14">N9*15*0.4</f>
        <v>1566</v>
      </c>
      <c r="Q9"/>
      <c r="R9" s="50"/>
      <c r="S9" s="28"/>
    </row>
    <row r="10" spans="1:19" s="1" customFormat="1" ht="18" customHeight="1">
      <c r="A10" s="18" t="s">
        <v>18</v>
      </c>
      <c r="B10" s="45">
        <v>267.74</v>
      </c>
      <c r="C10" s="45"/>
      <c r="D10" s="46">
        <v>1941.66</v>
      </c>
      <c r="E10" s="47"/>
      <c r="F10" s="36"/>
      <c r="G10" s="40"/>
      <c r="H10" s="46">
        <f>K10+'表三'!E10+'表四'!E10</f>
        <v>267.74</v>
      </c>
      <c r="I10" s="46"/>
      <c r="J10" s="17">
        <f>M10+'表三'!G10+'表四'!G10</f>
        <v>1941.66</v>
      </c>
      <c r="K10" s="19">
        <v>213.4</v>
      </c>
      <c r="L10" s="22"/>
      <c r="M10" s="17">
        <f t="shared" si="0"/>
        <v>1280.4</v>
      </c>
      <c r="N10" s="23">
        <v>87.8</v>
      </c>
      <c r="O10" s="23"/>
      <c r="P10" s="38">
        <f t="shared" si="1"/>
        <v>526.8000000000001</v>
      </c>
      <c r="Q10"/>
      <c r="R10" s="50"/>
      <c r="S10" s="28"/>
    </row>
    <row r="11" spans="1:19" s="1" customFormat="1" ht="18" customHeight="1">
      <c r="A11" s="18" t="s">
        <v>19</v>
      </c>
      <c r="B11" s="45">
        <v>148.45999999999998</v>
      </c>
      <c r="C11" s="45"/>
      <c r="D11" s="46">
        <v>1078.5900000000001</v>
      </c>
      <c r="E11" s="47"/>
      <c r="F11" s="36"/>
      <c r="G11" s="40"/>
      <c r="H11" s="46">
        <f>K11+'表三'!E11+'表四'!E11</f>
        <v>148.45999999999998</v>
      </c>
      <c r="I11" s="46"/>
      <c r="J11" s="17">
        <f>M11+'表三'!G11+'表四'!G11</f>
        <v>1078.5900000000001</v>
      </c>
      <c r="K11" s="19">
        <v>115.7</v>
      </c>
      <c r="L11" s="22"/>
      <c r="M11" s="17">
        <f t="shared" si="0"/>
        <v>694.2</v>
      </c>
      <c r="N11" s="23">
        <v>45.6</v>
      </c>
      <c r="O11" s="23"/>
      <c r="P11" s="38">
        <f t="shared" si="1"/>
        <v>273.6</v>
      </c>
      <c r="Q11"/>
      <c r="R11" s="50"/>
      <c r="S11" s="28"/>
    </row>
    <row r="12" spans="1:19" s="1" customFormat="1" ht="18" customHeight="1">
      <c r="A12" s="18" t="s">
        <v>20</v>
      </c>
      <c r="B12" s="45">
        <v>120.68</v>
      </c>
      <c r="C12" s="45"/>
      <c r="D12" s="46">
        <v>859.32</v>
      </c>
      <c r="E12" s="47"/>
      <c r="F12" s="36"/>
      <c r="G12" s="40"/>
      <c r="H12" s="46">
        <f>K12+'表三'!E12+'表四'!E12</f>
        <v>120.68</v>
      </c>
      <c r="I12" s="46"/>
      <c r="J12" s="17">
        <f>M12+'表三'!G12+'表四'!G12</f>
        <v>859.32</v>
      </c>
      <c r="K12" s="19">
        <v>98.3</v>
      </c>
      <c r="L12" s="22"/>
      <c r="M12" s="17">
        <f t="shared" si="0"/>
        <v>589.8000000000001</v>
      </c>
      <c r="N12" s="23">
        <v>43.1</v>
      </c>
      <c r="O12" s="23"/>
      <c r="P12" s="38">
        <f t="shared" si="1"/>
        <v>258.6</v>
      </c>
      <c r="Q12"/>
      <c r="R12" s="50"/>
      <c r="S12" s="28"/>
    </row>
    <row r="13" spans="1:19" s="1" customFormat="1" ht="18" customHeight="1">
      <c r="A13" s="18" t="s">
        <v>21</v>
      </c>
      <c r="B13" s="45">
        <v>118.30000000000001</v>
      </c>
      <c r="C13" s="45"/>
      <c r="D13" s="46">
        <v>835.8</v>
      </c>
      <c r="E13" s="47"/>
      <c r="F13" s="36"/>
      <c r="G13" s="40"/>
      <c r="H13" s="46">
        <f>K13+'表三'!E13+'表四'!E13</f>
        <v>118.30000000000001</v>
      </c>
      <c r="I13" s="46"/>
      <c r="J13" s="17">
        <f>M13+'表三'!G13+'表四'!G13</f>
        <v>835.8</v>
      </c>
      <c r="K13" s="19">
        <v>97.4</v>
      </c>
      <c r="L13" s="22"/>
      <c r="M13" s="17">
        <f t="shared" si="0"/>
        <v>584.4</v>
      </c>
      <c r="N13" s="23">
        <v>42.7</v>
      </c>
      <c r="O13" s="23"/>
      <c r="P13" s="38">
        <f t="shared" si="1"/>
        <v>256.2</v>
      </c>
      <c r="Q13"/>
      <c r="R13" s="50"/>
      <c r="S13" s="28"/>
    </row>
    <row r="14" spans="1:19" s="1" customFormat="1" ht="18" customHeight="1">
      <c r="A14" s="18" t="s">
        <v>22</v>
      </c>
      <c r="B14" s="45">
        <v>152.82</v>
      </c>
      <c r="C14" s="45"/>
      <c r="D14" s="46">
        <v>1149.63</v>
      </c>
      <c r="E14" s="47"/>
      <c r="F14" s="36"/>
      <c r="G14" s="40"/>
      <c r="H14" s="46">
        <f>K14+'表三'!E14+'表四'!E14</f>
        <v>152.82</v>
      </c>
      <c r="I14" s="46"/>
      <c r="J14" s="17">
        <f>M14+'表三'!G14+'表四'!G14</f>
        <v>1149.63</v>
      </c>
      <c r="K14" s="19">
        <v>116.2</v>
      </c>
      <c r="L14" s="22"/>
      <c r="M14" s="17">
        <f t="shared" si="0"/>
        <v>697.2</v>
      </c>
      <c r="N14" s="23">
        <v>41.4</v>
      </c>
      <c r="O14" s="23"/>
      <c r="P14" s="38">
        <f t="shared" si="1"/>
        <v>248.4</v>
      </c>
      <c r="Q14"/>
      <c r="R14" s="50"/>
      <c r="S14" s="28"/>
    </row>
    <row r="15" spans="2:16" ht="27" customHeight="1">
      <c r="B15" s="48" t="s">
        <v>23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8" customHeight="1">
      <c r="A16" s="39" t="s">
        <v>24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8" customHeight="1">
      <c r="A17" s="39" t="s">
        <v>25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</sheetData>
  <sheetProtection/>
  <mergeCells count="14">
    <mergeCell ref="A1:P1"/>
    <mergeCell ref="A2:P2"/>
    <mergeCell ref="A3:P3"/>
    <mergeCell ref="A4:P4"/>
    <mergeCell ref="A5:E5"/>
    <mergeCell ref="B6:D6"/>
    <mergeCell ref="E6:G6"/>
    <mergeCell ref="H6:J6"/>
    <mergeCell ref="K6:M6"/>
    <mergeCell ref="N6:P6"/>
    <mergeCell ref="B15:P15"/>
    <mergeCell ref="A16:P16"/>
    <mergeCell ref="A17:P17"/>
    <mergeCell ref="A6:A8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I12" sqref="I12"/>
    </sheetView>
  </sheetViews>
  <sheetFormatPr defaultColWidth="9.00390625" defaultRowHeight="14.25"/>
  <cols>
    <col min="2" max="2" width="7.00390625" style="0" customWidth="1"/>
    <col min="3" max="4" width="8.125" style="0" customWidth="1"/>
    <col min="5" max="5" width="6.50390625" style="0" customWidth="1"/>
    <col min="6" max="10" width="8.125" style="0" customWidth="1"/>
    <col min="11" max="11" width="6.25390625" style="0" customWidth="1"/>
    <col min="12" max="12" width="8.125" style="0" customWidth="1"/>
    <col min="13" max="13" width="6.375" style="0" customWidth="1"/>
    <col min="14" max="14" width="6.75390625" style="0" customWidth="1"/>
    <col min="15" max="15" width="8.125" style="0" customWidth="1"/>
    <col min="16" max="16" width="5.75390625" style="0" customWidth="1"/>
    <col min="17" max="17" width="11.125" style="0" bestFit="1" customWidth="1"/>
    <col min="18" max="18" width="12.625" style="0" bestFit="1" customWidth="1"/>
  </cols>
  <sheetData>
    <row r="1" spans="2:16" ht="22.5">
      <c r="B1" s="3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4" ht="14.25">
      <c r="B2" s="39"/>
      <c r="C2" s="39"/>
      <c r="D2" s="39"/>
    </row>
    <row r="3" spans="2:4" ht="14.25">
      <c r="B3" s="39"/>
      <c r="C3" s="39"/>
      <c r="D3" s="39"/>
    </row>
    <row r="4" spans="2:4" ht="14.25">
      <c r="B4" s="39"/>
      <c r="C4" s="39"/>
      <c r="D4" s="39"/>
    </row>
    <row r="5" spans="1:13" ht="45.75" customHeight="1">
      <c r="A5" s="31" t="s">
        <v>4</v>
      </c>
      <c r="B5" s="32"/>
      <c r="C5" s="32"/>
      <c r="D5" s="32"/>
      <c r="E5" s="32"/>
      <c r="F5" s="32"/>
      <c r="G5" s="6" t="s">
        <v>5</v>
      </c>
      <c r="H5" s="6"/>
      <c r="I5" s="6"/>
      <c r="J5" s="6" t="s">
        <v>6</v>
      </c>
      <c r="K5" s="6" t="s">
        <v>7</v>
      </c>
      <c r="L5" s="6"/>
      <c r="M5" s="6"/>
    </row>
    <row r="6" spans="1:16" ht="21" customHeight="1">
      <c r="A6" s="7" t="s">
        <v>27</v>
      </c>
      <c r="B6" s="33" t="s">
        <v>28</v>
      </c>
      <c r="C6" s="12"/>
      <c r="D6" s="12"/>
      <c r="E6" s="12" t="s">
        <v>29</v>
      </c>
      <c r="F6" s="12"/>
      <c r="G6" s="12"/>
      <c r="H6" s="12" t="s">
        <v>30</v>
      </c>
      <c r="I6" s="12"/>
      <c r="J6" s="12"/>
      <c r="K6" s="12" t="s">
        <v>31</v>
      </c>
      <c r="L6" s="12"/>
      <c r="M6" s="12"/>
      <c r="N6" s="12" t="s">
        <v>32</v>
      </c>
      <c r="O6" s="12"/>
      <c r="P6" s="12"/>
    </row>
    <row r="7" spans="1:16" ht="21" customHeight="1">
      <c r="A7" s="7"/>
      <c r="B7" s="14" t="s">
        <v>14</v>
      </c>
      <c r="C7" s="15" t="s">
        <v>15</v>
      </c>
      <c r="D7" s="15" t="s">
        <v>16</v>
      </c>
      <c r="E7" s="15" t="s">
        <v>14</v>
      </c>
      <c r="F7" s="15" t="s">
        <v>15</v>
      </c>
      <c r="G7" s="15" t="s">
        <v>16</v>
      </c>
      <c r="H7" s="12" t="s">
        <v>14</v>
      </c>
      <c r="I7" s="12" t="s">
        <v>15</v>
      </c>
      <c r="J7" s="12" t="s">
        <v>16</v>
      </c>
      <c r="K7" s="12" t="s">
        <v>14</v>
      </c>
      <c r="L7" s="12" t="s">
        <v>15</v>
      </c>
      <c r="M7" s="12" t="s">
        <v>16</v>
      </c>
      <c r="N7" s="12" t="s">
        <v>14</v>
      </c>
      <c r="O7" s="12" t="s">
        <v>15</v>
      </c>
      <c r="P7" s="12" t="s">
        <v>16</v>
      </c>
    </row>
    <row r="8" spans="1:16" ht="21" customHeight="1">
      <c r="A8" s="7"/>
      <c r="B8" s="34">
        <v>16</v>
      </c>
      <c r="C8" s="17">
        <v>18</v>
      </c>
      <c r="D8" s="17">
        <v>18</v>
      </c>
      <c r="E8" s="17">
        <v>19</v>
      </c>
      <c r="F8" s="17">
        <v>20</v>
      </c>
      <c r="G8" s="17">
        <v>21</v>
      </c>
      <c r="H8" s="16">
        <v>22</v>
      </c>
      <c r="I8" s="16">
        <v>23</v>
      </c>
      <c r="J8" s="16">
        <v>24</v>
      </c>
      <c r="K8" s="16">
        <v>25</v>
      </c>
      <c r="L8" s="16">
        <v>26</v>
      </c>
      <c r="M8" s="16">
        <v>27</v>
      </c>
      <c r="N8" s="16">
        <v>28</v>
      </c>
      <c r="O8" s="16">
        <v>29</v>
      </c>
      <c r="P8" s="16">
        <v>30</v>
      </c>
    </row>
    <row r="9" spans="1:18" s="1" customFormat="1" ht="21" customHeight="1">
      <c r="A9" s="18" t="s">
        <v>17</v>
      </c>
      <c r="B9" s="19"/>
      <c r="C9" s="22"/>
      <c r="D9" s="40"/>
      <c r="E9" s="19"/>
      <c r="F9" s="22"/>
      <c r="G9" s="40"/>
      <c r="H9" s="24"/>
      <c r="I9" s="25"/>
      <c r="J9" s="20"/>
      <c r="K9" s="25">
        <v>375</v>
      </c>
      <c r="L9" s="25"/>
      <c r="M9" s="25">
        <f aca="true" t="shared" si="0" ref="M9:M14">K9*15*0.4</f>
        <v>2250</v>
      </c>
      <c r="N9" s="25"/>
      <c r="O9" s="25"/>
      <c r="P9" s="25"/>
      <c r="Q9" s="42"/>
      <c r="R9" s="28"/>
    </row>
    <row r="10" spans="1:18" s="1" customFormat="1" ht="21" customHeight="1">
      <c r="A10" s="18" t="s">
        <v>18</v>
      </c>
      <c r="B10" s="19"/>
      <c r="C10" s="22"/>
      <c r="D10" s="40"/>
      <c r="E10" s="19"/>
      <c r="F10" s="22"/>
      <c r="G10" s="40"/>
      <c r="H10" s="24"/>
      <c r="I10" s="25"/>
      <c r="J10" s="20"/>
      <c r="K10" s="25">
        <v>114.2</v>
      </c>
      <c r="L10" s="25"/>
      <c r="M10" s="25">
        <f t="shared" si="0"/>
        <v>685.2</v>
      </c>
      <c r="N10" s="25"/>
      <c r="O10" s="25"/>
      <c r="P10" s="25"/>
      <c r="Q10" s="42"/>
      <c r="R10" s="28"/>
    </row>
    <row r="11" spans="1:18" s="1" customFormat="1" ht="21" customHeight="1">
      <c r="A11" s="18" t="s">
        <v>19</v>
      </c>
      <c r="B11" s="24"/>
      <c r="C11" s="20"/>
      <c r="D11" s="41"/>
      <c r="E11" s="24"/>
      <c r="F11" s="20"/>
      <c r="G11" s="41"/>
      <c r="H11" s="24"/>
      <c r="I11" s="25"/>
      <c r="J11" s="20"/>
      <c r="K11" s="25">
        <v>69.7</v>
      </c>
      <c r="L11" s="25"/>
      <c r="M11" s="25">
        <f t="shared" si="0"/>
        <v>418.20000000000005</v>
      </c>
      <c r="N11" s="25"/>
      <c r="O11" s="25"/>
      <c r="P11" s="25"/>
      <c r="Q11" s="42"/>
      <c r="R11" s="28"/>
    </row>
    <row r="12" spans="1:18" s="1" customFormat="1" ht="21" customHeight="1">
      <c r="A12" s="18" t="s">
        <v>20</v>
      </c>
      <c r="B12" s="24"/>
      <c r="C12" s="20"/>
      <c r="D12" s="41"/>
      <c r="E12" s="24"/>
      <c r="F12" s="20"/>
      <c r="G12" s="41"/>
      <c r="H12" s="24"/>
      <c r="I12" s="25"/>
      <c r="J12" s="20"/>
      <c r="K12" s="25">
        <v>64.1</v>
      </c>
      <c r="L12" s="25"/>
      <c r="M12" s="25">
        <f t="shared" si="0"/>
        <v>384.59999999999997</v>
      </c>
      <c r="N12" s="25"/>
      <c r="O12" s="25"/>
      <c r="P12" s="25"/>
      <c r="Q12" s="42"/>
      <c r="R12" s="28"/>
    </row>
    <row r="13" spans="1:18" s="1" customFormat="1" ht="21" customHeight="1">
      <c r="A13" s="18" t="s">
        <v>21</v>
      </c>
      <c r="B13" s="24"/>
      <c r="C13" s="20"/>
      <c r="D13" s="41"/>
      <c r="E13" s="24"/>
      <c r="F13" s="20"/>
      <c r="G13" s="41"/>
      <c r="H13" s="24"/>
      <c r="I13" s="25"/>
      <c r="J13" s="20"/>
      <c r="K13" s="25">
        <v>58.9</v>
      </c>
      <c r="L13" s="25"/>
      <c r="M13" s="25">
        <f t="shared" si="0"/>
        <v>353.40000000000003</v>
      </c>
      <c r="N13" s="25"/>
      <c r="O13" s="25"/>
      <c r="P13" s="25"/>
      <c r="Q13" s="42"/>
      <c r="R13" s="28"/>
    </row>
    <row r="14" spans="1:17" s="1" customFormat="1" ht="21" customHeight="1">
      <c r="A14" s="18" t="s">
        <v>22</v>
      </c>
      <c r="B14" s="24"/>
      <c r="C14" s="20"/>
      <c r="D14" s="41"/>
      <c r="E14" s="24"/>
      <c r="F14" s="20"/>
      <c r="G14" s="41"/>
      <c r="H14" s="24"/>
      <c r="I14" s="25"/>
      <c r="J14" s="20"/>
      <c r="K14" s="25">
        <v>68.1</v>
      </c>
      <c r="L14" s="25"/>
      <c r="M14" s="25">
        <f t="shared" si="0"/>
        <v>408.59999999999997</v>
      </c>
      <c r="N14" s="25"/>
      <c r="O14" s="25"/>
      <c r="P14" s="25"/>
      <c r="Q14" s="42"/>
    </row>
  </sheetData>
  <sheetProtection/>
  <mergeCells count="8">
    <mergeCell ref="B1:P1"/>
    <mergeCell ref="A5:F5"/>
    <mergeCell ref="B6:D6"/>
    <mergeCell ref="E6:G6"/>
    <mergeCell ref="H6:J6"/>
    <mergeCell ref="K6:M6"/>
    <mergeCell ref="N6:P6"/>
    <mergeCell ref="A6:A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SheetLayoutView="100" workbookViewId="0" topLeftCell="A1">
      <selection activeCell="A5" sqref="A5:F5"/>
    </sheetView>
  </sheetViews>
  <sheetFormatPr defaultColWidth="9.00390625" defaultRowHeight="14.25"/>
  <cols>
    <col min="2" max="2" width="6.75390625" style="0" customWidth="1"/>
    <col min="3" max="6" width="7.875" style="0" customWidth="1"/>
    <col min="7" max="7" width="8.625" style="0" customWidth="1"/>
    <col min="8" max="12" width="7.875" style="0" customWidth="1"/>
    <col min="13" max="13" width="6.25390625" style="0" customWidth="1"/>
    <col min="14" max="14" width="6.125" style="0" customWidth="1"/>
    <col min="15" max="15" width="7.875" style="0" customWidth="1"/>
    <col min="16" max="16" width="6.125" style="0" customWidth="1"/>
    <col min="18" max="18" width="12.625" style="0" bestFit="1" customWidth="1"/>
  </cols>
  <sheetData>
    <row r="1" spans="2:16" ht="22.5"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5" spans="1:13" ht="48" customHeight="1">
      <c r="A5" s="31" t="s">
        <v>4</v>
      </c>
      <c r="B5" s="32"/>
      <c r="C5" s="32"/>
      <c r="D5" s="32"/>
      <c r="E5" s="32"/>
      <c r="F5" s="32"/>
      <c r="G5" s="6" t="s">
        <v>5</v>
      </c>
      <c r="H5" s="6"/>
      <c r="I5" s="6"/>
      <c r="J5" s="6" t="s">
        <v>6</v>
      </c>
      <c r="K5" s="6" t="s">
        <v>7</v>
      </c>
      <c r="L5" s="6"/>
      <c r="M5" s="6"/>
    </row>
    <row r="6" spans="1:16" ht="16.5" customHeight="1">
      <c r="A6" s="7" t="s">
        <v>27</v>
      </c>
      <c r="B6" s="33" t="s">
        <v>34</v>
      </c>
      <c r="C6" s="12"/>
      <c r="D6" s="12"/>
      <c r="E6" s="12" t="s">
        <v>35</v>
      </c>
      <c r="F6" s="12"/>
      <c r="G6" s="12"/>
      <c r="H6" s="12" t="s">
        <v>36</v>
      </c>
      <c r="I6" s="12"/>
      <c r="J6" s="12"/>
      <c r="K6" s="12" t="s">
        <v>37</v>
      </c>
      <c r="L6" s="12"/>
      <c r="M6" s="12"/>
      <c r="N6" s="12" t="s">
        <v>38</v>
      </c>
      <c r="O6" s="12"/>
      <c r="P6" s="13"/>
    </row>
    <row r="7" spans="1:16" ht="21" customHeight="1">
      <c r="A7" s="7"/>
      <c r="B7" s="14" t="s">
        <v>14</v>
      </c>
      <c r="C7" s="15" t="s">
        <v>15</v>
      </c>
      <c r="D7" s="15" t="s">
        <v>16</v>
      </c>
      <c r="E7" s="15" t="s">
        <v>14</v>
      </c>
      <c r="F7" s="15" t="s">
        <v>15</v>
      </c>
      <c r="G7" s="15" t="s">
        <v>16</v>
      </c>
      <c r="H7" s="15" t="s">
        <v>14</v>
      </c>
      <c r="I7" s="15" t="s">
        <v>15</v>
      </c>
      <c r="J7" s="12" t="s">
        <v>16</v>
      </c>
      <c r="K7" s="12" t="s">
        <v>14</v>
      </c>
      <c r="L7" s="12" t="s">
        <v>15</v>
      </c>
      <c r="M7" s="12" t="s">
        <v>16</v>
      </c>
      <c r="N7" s="12" t="s">
        <v>14</v>
      </c>
      <c r="O7" s="12" t="s">
        <v>15</v>
      </c>
      <c r="P7" s="13" t="s">
        <v>16</v>
      </c>
    </row>
    <row r="8" spans="1:16" ht="21" customHeight="1">
      <c r="A8" s="7"/>
      <c r="B8" s="34">
        <v>31</v>
      </c>
      <c r="C8" s="17">
        <v>32</v>
      </c>
      <c r="D8" s="17">
        <v>33</v>
      </c>
      <c r="E8" s="17">
        <v>34</v>
      </c>
      <c r="F8" s="17">
        <v>35</v>
      </c>
      <c r="G8" s="17">
        <v>36</v>
      </c>
      <c r="H8" s="17">
        <v>37</v>
      </c>
      <c r="I8" s="17">
        <v>38</v>
      </c>
      <c r="J8" s="16">
        <v>39</v>
      </c>
      <c r="K8" s="16">
        <v>40</v>
      </c>
      <c r="L8" s="16">
        <v>41</v>
      </c>
      <c r="M8" s="16">
        <v>42</v>
      </c>
      <c r="N8" s="16">
        <v>43</v>
      </c>
      <c r="O8" s="16">
        <v>44</v>
      </c>
      <c r="P8" s="8">
        <v>45</v>
      </c>
    </row>
    <row r="9" spans="1:18" s="1" customFormat="1" ht="21" customHeight="1">
      <c r="A9" s="18" t="s">
        <v>17</v>
      </c>
      <c r="B9" s="35"/>
      <c r="C9" s="22"/>
      <c r="D9" s="22"/>
      <c r="E9" s="22">
        <f>H9+K9+'表四'!B9</f>
        <v>89</v>
      </c>
      <c r="F9" s="22"/>
      <c r="G9" s="36">
        <f>J9+M9+'表四'!D9</f>
        <v>264</v>
      </c>
      <c r="H9" s="37">
        <v>87</v>
      </c>
      <c r="I9" s="23"/>
      <c r="J9" s="25">
        <f aca="true" t="shared" si="0" ref="J9:J14">H9*15*0.2</f>
        <v>261</v>
      </c>
      <c r="K9" s="25">
        <v>1</v>
      </c>
      <c r="L9" s="25"/>
      <c r="M9" s="25">
        <v>1.5</v>
      </c>
      <c r="N9" s="25"/>
      <c r="O9" s="25"/>
      <c r="P9" s="38"/>
      <c r="R9"/>
    </row>
    <row r="10" spans="1:18" s="1" customFormat="1" ht="21" customHeight="1">
      <c r="A10" s="18" t="s">
        <v>18</v>
      </c>
      <c r="B10" s="35"/>
      <c r="C10" s="22"/>
      <c r="D10" s="22"/>
      <c r="E10" s="22">
        <f>H10+K10+'表四'!B10</f>
        <v>28.740000000000002</v>
      </c>
      <c r="F10" s="22"/>
      <c r="G10" s="36">
        <f>J10+M10+'表四'!D10</f>
        <v>85.26000000000002</v>
      </c>
      <c r="H10" s="37">
        <v>28.1</v>
      </c>
      <c r="I10" s="23"/>
      <c r="J10" s="25">
        <f t="shared" si="0"/>
        <v>84.30000000000001</v>
      </c>
      <c r="K10" s="25">
        <v>0.32</v>
      </c>
      <c r="L10" s="25"/>
      <c r="M10" s="25">
        <v>0.48</v>
      </c>
      <c r="N10" s="25"/>
      <c r="O10" s="25"/>
      <c r="P10" s="38"/>
      <c r="R10"/>
    </row>
    <row r="11" spans="1:18" s="1" customFormat="1" ht="21" customHeight="1">
      <c r="A11" s="18" t="s">
        <v>19</v>
      </c>
      <c r="B11" s="35"/>
      <c r="C11" s="22"/>
      <c r="D11" s="22"/>
      <c r="E11" s="22">
        <f>H11+K11+'表四'!B11</f>
        <v>18.06</v>
      </c>
      <c r="F11" s="22"/>
      <c r="G11" s="36">
        <f>J11+M11+'表四'!D11</f>
        <v>53.64000000000001</v>
      </c>
      <c r="H11" s="37">
        <v>17.7</v>
      </c>
      <c r="I11" s="23"/>
      <c r="J11" s="25">
        <f t="shared" si="0"/>
        <v>53.1</v>
      </c>
      <c r="K11" s="25">
        <v>0.18</v>
      </c>
      <c r="L11" s="25"/>
      <c r="M11" s="25">
        <v>0.26999999999999996</v>
      </c>
      <c r="N11" s="25"/>
      <c r="O11" s="25"/>
      <c r="P11" s="38"/>
      <c r="R11"/>
    </row>
    <row r="12" spans="1:18" s="1" customFormat="1" ht="21" customHeight="1">
      <c r="A12" s="18" t="s">
        <v>20</v>
      </c>
      <c r="B12" s="35"/>
      <c r="C12" s="22"/>
      <c r="D12" s="22"/>
      <c r="E12" s="22">
        <f>H12+K12+'表四'!B12</f>
        <v>11.98</v>
      </c>
      <c r="F12" s="22"/>
      <c r="G12" s="36">
        <f>J12+M12+'表四'!D12</f>
        <v>35.52</v>
      </c>
      <c r="H12" s="37">
        <v>11.7</v>
      </c>
      <c r="I12" s="23"/>
      <c r="J12" s="25">
        <f t="shared" si="0"/>
        <v>35.1</v>
      </c>
      <c r="K12" s="25">
        <v>0.14</v>
      </c>
      <c r="L12" s="25"/>
      <c r="M12" s="25">
        <v>0.21000000000000002</v>
      </c>
      <c r="N12" s="25"/>
      <c r="O12" s="25"/>
      <c r="P12" s="38"/>
      <c r="R12"/>
    </row>
    <row r="13" spans="1:18" s="1" customFormat="1" ht="21" customHeight="1">
      <c r="A13" s="18" t="s">
        <v>21</v>
      </c>
      <c r="B13" s="35"/>
      <c r="C13" s="22"/>
      <c r="D13" s="22"/>
      <c r="E13" s="22">
        <f>H13+K13+'表四'!B13</f>
        <v>11.200000000000001</v>
      </c>
      <c r="F13" s="22"/>
      <c r="G13" s="36">
        <f>J13+M13+'表四'!D13</f>
        <v>33.150000000000006</v>
      </c>
      <c r="H13" s="37">
        <v>10.9</v>
      </c>
      <c r="I13" s="23"/>
      <c r="J13" s="25">
        <f t="shared" si="0"/>
        <v>32.7</v>
      </c>
      <c r="K13" s="25">
        <v>0.15</v>
      </c>
      <c r="L13" s="25"/>
      <c r="M13" s="25">
        <v>0.225</v>
      </c>
      <c r="N13" s="25"/>
      <c r="O13" s="25"/>
      <c r="P13" s="38"/>
      <c r="R13"/>
    </row>
    <row r="14" spans="1:18" s="1" customFormat="1" ht="21" customHeight="1">
      <c r="A14" s="18" t="s">
        <v>22</v>
      </c>
      <c r="B14" s="35"/>
      <c r="C14" s="22"/>
      <c r="D14" s="22"/>
      <c r="E14" s="22">
        <f>H14+K14+'表四'!B14</f>
        <v>19.020000000000003</v>
      </c>
      <c r="F14" s="22"/>
      <c r="G14" s="36">
        <f>J14+M14+'表四'!D14</f>
        <v>56.43</v>
      </c>
      <c r="H14" s="37">
        <v>18.6</v>
      </c>
      <c r="I14" s="23"/>
      <c r="J14" s="25">
        <f t="shared" si="0"/>
        <v>55.800000000000004</v>
      </c>
      <c r="K14" s="25">
        <v>0.21</v>
      </c>
      <c r="L14" s="25"/>
      <c r="M14" s="25">
        <v>0.315</v>
      </c>
      <c r="N14" s="25"/>
      <c r="O14" s="25"/>
      <c r="P14" s="38"/>
      <c r="R14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8">
    <mergeCell ref="B1:P1"/>
    <mergeCell ref="A5:F5"/>
    <mergeCell ref="B6:D6"/>
    <mergeCell ref="E6:G6"/>
    <mergeCell ref="H6:J6"/>
    <mergeCell ref="K6:M6"/>
    <mergeCell ref="N6:P6"/>
    <mergeCell ref="A6:A8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E10" sqref="E10"/>
    </sheetView>
  </sheetViews>
  <sheetFormatPr defaultColWidth="9.00390625" defaultRowHeight="14.25"/>
  <cols>
    <col min="5" max="5" width="9.50390625" style="0" customWidth="1"/>
    <col min="6" max="6" width="9.50390625" style="2" customWidth="1"/>
    <col min="7" max="13" width="9.50390625" style="0" customWidth="1"/>
    <col min="14" max="15" width="12.625" style="0" bestFit="1" customWidth="1"/>
  </cols>
  <sheetData>
    <row r="1" spans="1:13" ht="22.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5" spans="1:13" ht="42" customHeight="1">
      <c r="A5" s="4" t="s">
        <v>40</v>
      </c>
      <c r="B5" s="5"/>
      <c r="C5" s="5"/>
      <c r="D5" s="5"/>
      <c r="E5" s="5"/>
      <c r="F5" s="5"/>
      <c r="G5" s="6" t="s">
        <v>5</v>
      </c>
      <c r="H5" s="6"/>
      <c r="I5" s="6"/>
      <c r="J5" s="6" t="s">
        <v>6</v>
      </c>
      <c r="K5" s="6" t="s">
        <v>7</v>
      </c>
      <c r="L5" s="6"/>
      <c r="M5" s="6"/>
    </row>
    <row r="6" spans="1:13" ht="19.5" customHeight="1">
      <c r="A6" s="7" t="s">
        <v>27</v>
      </c>
      <c r="B6" s="8" t="s">
        <v>41</v>
      </c>
      <c r="C6" s="9"/>
      <c r="D6" s="9"/>
      <c r="E6" s="10" t="s">
        <v>42</v>
      </c>
      <c r="F6" s="11"/>
      <c r="G6" s="11"/>
      <c r="H6" s="12" t="s">
        <v>43</v>
      </c>
      <c r="I6" s="12"/>
      <c r="J6" s="12"/>
      <c r="K6" s="12" t="s">
        <v>44</v>
      </c>
      <c r="L6" s="12"/>
      <c r="M6" s="12"/>
    </row>
    <row r="7" spans="1:13" ht="19.5" customHeight="1">
      <c r="A7" s="7"/>
      <c r="B7" s="12" t="s">
        <v>14</v>
      </c>
      <c r="C7" s="12" t="s">
        <v>15</v>
      </c>
      <c r="D7" s="13" t="s">
        <v>16</v>
      </c>
      <c r="E7" s="14" t="s">
        <v>14</v>
      </c>
      <c r="F7" s="15" t="s">
        <v>15</v>
      </c>
      <c r="G7" s="15" t="s">
        <v>16</v>
      </c>
      <c r="H7" s="15" t="s">
        <v>14</v>
      </c>
      <c r="I7" s="15" t="s">
        <v>15</v>
      </c>
      <c r="J7" s="15" t="s">
        <v>16</v>
      </c>
      <c r="K7" s="12" t="s">
        <v>14</v>
      </c>
      <c r="L7" s="12" t="s">
        <v>15</v>
      </c>
      <c r="M7" s="12" t="s">
        <v>16</v>
      </c>
    </row>
    <row r="8" spans="1:13" ht="19.5" customHeight="1">
      <c r="A8" s="7"/>
      <c r="B8" s="10">
        <v>46</v>
      </c>
      <c r="C8" s="16">
        <v>47</v>
      </c>
      <c r="D8" s="16">
        <v>48</v>
      </c>
      <c r="E8" s="17">
        <v>49</v>
      </c>
      <c r="F8" s="17">
        <v>50</v>
      </c>
      <c r="G8" s="17">
        <v>51</v>
      </c>
      <c r="H8" s="17">
        <v>52</v>
      </c>
      <c r="I8" s="17">
        <v>53</v>
      </c>
      <c r="J8" s="17">
        <v>54</v>
      </c>
      <c r="K8" s="16">
        <v>55</v>
      </c>
      <c r="L8" s="16">
        <v>56</v>
      </c>
      <c r="M8" s="16">
        <v>57</v>
      </c>
    </row>
    <row r="9" spans="1:14" s="1" customFormat="1" ht="19.5" customHeight="1">
      <c r="A9" s="18" t="s">
        <v>17</v>
      </c>
      <c r="B9" s="19">
        <v>1</v>
      </c>
      <c r="C9" s="20"/>
      <c r="D9" s="21">
        <f aca="true" t="shared" si="0" ref="D9:D14">B9*15*0.1</f>
        <v>1.5</v>
      </c>
      <c r="E9" s="19">
        <f aca="true" t="shared" si="1" ref="E9:E14">H9+K9</f>
        <v>78</v>
      </c>
      <c r="F9" s="22"/>
      <c r="G9" s="23">
        <f aca="true" t="shared" si="2" ref="G9:G14">J9+M9</f>
        <v>1755</v>
      </c>
      <c r="H9" s="19">
        <v>31</v>
      </c>
      <c r="I9" s="26"/>
      <c r="J9" s="27">
        <f aca="true" t="shared" si="3" ref="J9:J14">H9*15*1.5</f>
        <v>697.5</v>
      </c>
      <c r="K9" s="24">
        <v>47</v>
      </c>
      <c r="L9" s="20"/>
      <c r="M9" s="25">
        <f aca="true" t="shared" si="4" ref="M9:M14">K9*15*1.5</f>
        <v>1057.5</v>
      </c>
      <c r="N9" s="28"/>
    </row>
    <row r="10" spans="1:14" s="1" customFormat="1" ht="19.5" customHeight="1">
      <c r="A10" s="18" t="s">
        <v>18</v>
      </c>
      <c r="B10" s="24">
        <v>0.32</v>
      </c>
      <c r="C10" s="20"/>
      <c r="D10" s="21">
        <f t="shared" si="0"/>
        <v>0.48</v>
      </c>
      <c r="E10" s="19">
        <f t="shared" si="1"/>
        <v>25.6</v>
      </c>
      <c r="F10" s="22"/>
      <c r="G10" s="23">
        <f t="shared" si="2"/>
        <v>576</v>
      </c>
      <c r="H10" s="19">
        <v>12.2</v>
      </c>
      <c r="I10" s="26"/>
      <c r="J10" s="27">
        <f t="shared" si="3"/>
        <v>274.5</v>
      </c>
      <c r="K10" s="24">
        <v>13.4</v>
      </c>
      <c r="L10" s="20"/>
      <c r="M10" s="25">
        <f t="shared" si="4"/>
        <v>301.5</v>
      </c>
      <c r="N10" s="28"/>
    </row>
    <row r="11" spans="1:14" s="1" customFormat="1" ht="19.5" customHeight="1">
      <c r="A11" s="18" t="s">
        <v>19</v>
      </c>
      <c r="B11" s="24">
        <v>0.18</v>
      </c>
      <c r="C11" s="20"/>
      <c r="D11" s="21">
        <f t="shared" si="0"/>
        <v>0.26999999999999996</v>
      </c>
      <c r="E11" s="19">
        <f t="shared" si="1"/>
        <v>14.7</v>
      </c>
      <c r="F11" s="22"/>
      <c r="G11" s="23">
        <f t="shared" si="2"/>
        <v>330.75</v>
      </c>
      <c r="H11" s="19">
        <v>5.5</v>
      </c>
      <c r="I11" s="26"/>
      <c r="J11" s="27">
        <f t="shared" si="3"/>
        <v>123.75</v>
      </c>
      <c r="K11" s="24">
        <v>9.2</v>
      </c>
      <c r="L11" s="20"/>
      <c r="M11" s="25">
        <f t="shared" si="4"/>
        <v>207</v>
      </c>
      <c r="N11" s="28"/>
    </row>
    <row r="12" spans="1:14" s="1" customFormat="1" ht="19.5" customHeight="1">
      <c r="A12" s="18" t="s">
        <v>20</v>
      </c>
      <c r="B12" s="24">
        <v>0.14</v>
      </c>
      <c r="C12" s="20"/>
      <c r="D12" s="21">
        <f t="shared" si="0"/>
        <v>0.21000000000000002</v>
      </c>
      <c r="E12" s="19">
        <f t="shared" si="1"/>
        <v>10.399999999999999</v>
      </c>
      <c r="F12" s="22"/>
      <c r="G12" s="23">
        <f t="shared" si="2"/>
        <v>234</v>
      </c>
      <c r="H12" s="19">
        <v>3.3</v>
      </c>
      <c r="I12" s="26"/>
      <c r="J12" s="27">
        <f t="shared" si="3"/>
        <v>74.25</v>
      </c>
      <c r="K12" s="24">
        <v>7.1</v>
      </c>
      <c r="L12" s="20"/>
      <c r="M12" s="25">
        <f t="shared" si="4"/>
        <v>159.75</v>
      </c>
      <c r="N12" s="28"/>
    </row>
    <row r="13" spans="1:14" s="1" customFormat="1" ht="19.5" customHeight="1">
      <c r="A13" s="18" t="s">
        <v>21</v>
      </c>
      <c r="B13" s="24">
        <v>0.15</v>
      </c>
      <c r="C13" s="20"/>
      <c r="D13" s="21">
        <f t="shared" si="0"/>
        <v>0.225</v>
      </c>
      <c r="E13" s="19">
        <f t="shared" si="1"/>
        <v>9.7</v>
      </c>
      <c r="F13" s="22"/>
      <c r="G13" s="23">
        <f t="shared" si="2"/>
        <v>218.25</v>
      </c>
      <c r="H13" s="19">
        <v>2.8</v>
      </c>
      <c r="I13" s="26"/>
      <c r="J13" s="27">
        <f t="shared" si="3"/>
        <v>63</v>
      </c>
      <c r="K13" s="24">
        <v>6.9</v>
      </c>
      <c r="L13" s="20"/>
      <c r="M13" s="25">
        <f t="shared" si="4"/>
        <v>155.25</v>
      </c>
      <c r="N13" s="28"/>
    </row>
    <row r="14" spans="1:13" s="1" customFormat="1" ht="19.5" customHeight="1">
      <c r="A14" s="18" t="s">
        <v>22</v>
      </c>
      <c r="B14" s="24">
        <v>0.21</v>
      </c>
      <c r="C14" s="20"/>
      <c r="D14" s="21">
        <f t="shared" si="0"/>
        <v>0.315</v>
      </c>
      <c r="E14" s="24">
        <f t="shared" si="1"/>
        <v>17.6</v>
      </c>
      <c r="F14" s="20"/>
      <c r="G14" s="25">
        <f t="shared" si="2"/>
        <v>396</v>
      </c>
      <c r="H14" s="24">
        <v>7.2</v>
      </c>
      <c r="I14" s="29"/>
      <c r="J14" s="30">
        <f t="shared" si="3"/>
        <v>162</v>
      </c>
      <c r="K14" s="24">
        <v>10.4</v>
      </c>
      <c r="L14" s="20"/>
      <c r="M14" s="25">
        <f t="shared" si="4"/>
        <v>234</v>
      </c>
    </row>
    <row r="19" ht="14.25">
      <c r="L19" t="s">
        <v>45</v>
      </c>
    </row>
  </sheetData>
  <sheetProtection/>
  <mergeCells count="7">
    <mergeCell ref="A1:M1"/>
    <mergeCell ref="A5:F5"/>
    <mergeCell ref="B6:D6"/>
    <mergeCell ref="E6:G6"/>
    <mergeCell ref="H6:J6"/>
    <mergeCell ref="K6:M6"/>
    <mergeCell ref="A6:A8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陈镤</cp:lastModifiedBy>
  <cp:lastPrinted>2015-11-25T02:14:15Z</cp:lastPrinted>
  <dcterms:created xsi:type="dcterms:W3CDTF">2014-11-24T00:58:42Z</dcterms:created>
  <dcterms:modified xsi:type="dcterms:W3CDTF">2022-12-14T08:19:15Z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  <property fmtid="{D5CDD505-2E9C-101B-9397-08002B2CF9AE}" pid="5" name="I">
    <vt:lpwstr>900707D94B4F4602BB880535B7489E21</vt:lpwstr>
  </property>
</Properties>
</file>