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家庭档案" sheetId="1" r:id="rId1"/>
  </sheets>
  <definedNames>
    <definedName name="_xlnm._FilterDatabase" localSheetId="0" hidden="1">家庭档案!$A$2:$AE$176</definedName>
  </definedNames>
  <calcPr calcId="144525"/>
</workbook>
</file>

<file path=xl/sharedStrings.xml><?xml version="1.0" encoding="utf-8"?>
<sst xmlns="http://schemas.openxmlformats.org/spreadsheetml/2006/main" count="562" uniqueCount="211">
  <si>
    <t>沙溪镇2023年特困供养人员花名册</t>
  </si>
  <si>
    <t>序号</t>
  </si>
  <si>
    <t>村名称</t>
  </si>
  <si>
    <t>户主姓名</t>
  </si>
  <si>
    <t>家庭分类救助类别名称</t>
  </si>
  <si>
    <t>家庭人口数</t>
  </si>
  <si>
    <t>享受保障人口数</t>
  </si>
  <si>
    <t>发放金额</t>
  </si>
  <si>
    <t>供养机构</t>
  </si>
  <si>
    <t>沙溪嘴社区居委会</t>
  </si>
  <si>
    <t>王绍雍</t>
  </si>
  <si>
    <t>农村特困集中供养</t>
  </si>
  <si>
    <t>通江县沙溪镇敬老院</t>
  </si>
  <si>
    <t>彭仕禄</t>
  </si>
  <si>
    <t>张仲扬</t>
  </si>
  <si>
    <t>杨华德</t>
  </si>
  <si>
    <t>张显忠</t>
  </si>
  <si>
    <t>白石寺村</t>
  </si>
  <si>
    <t>李顺文</t>
  </si>
  <si>
    <t>农村特困分散供养</t>
  </si>
  <si>
    <t>徐本书</t>
  </si>
  <si>
    <t>张通华</t>
  </si>
  <si>
    <t>通江县三溪镇敬老院</t>
  </si>
  <si>
    <t>靳中兰</t>
  </si>
  <si>
    <t>何锐宏</t>
  </si>
  <si>
    <t>何光佳</t>
  </si>
  <si>
    <t>何海荣</t>
  </si>
  <si>
    <t>马家岩村</t>
  </si>
  <si>
    <t>马良聪</t>
  </si>
  <si>
    <t>通江县大椿养老康复中心</t>
  </si>
  <si>
    <t>杜国华</t>
  </si>
  <si>
    <t>纪红村</t>
  </si>
  <si>
    <t>党甫元</t>
  </si>
  <si>
    <t>马良礼</t>
  </si>
  <si>
    <t>谭坪村</t>
  </si>
  <si>
    <t>李雪芹</t>
  </si>
  <si>
    <t>何文胜</t>
  </si>
  <si>
    <t>何光尧</t>
  </si>
  <si>
    <t>李绍恒</t>
  </si>
  <si>
    <t>通江县诺江镇敬老院</t>
  </si>
  <si>
    <t>李绍江</t>
  </si>
  <si>
    <t>张怀德</t>
  </si>
  <si>
    <t>何兰</t>
  </si>
  <si>
    <t>何晓丽</t>
  </si>
  <si>
    <t>刘勇</t>
  </si>
  <si>
    <t>文溪口村</t>
  </si>
  <si>
    <t>马光宗</t>
  </si>
  <si>
    <t>马圣中</t>
  </si>
  <si>
    <t>马良贤</t>
  </si>
  <si>
    <t>马江全</t>
  </si>
  <si>
    <t>侯建明</t>
  </si>
  <si>
    <t>城市特困分散供养</t>
  </si>
  <si>
    <t>李长远</t>
  </si>
  <si>
    <t>大井坝村</t>
  </si>
  <si>
    <t>马明友</t>
  </si>
  <si>
    <t>伏勇</t>
  </si>
  <si>
    <t>马治功</t>
  </si>
  <si>
    <t>秦尧顺</t>
  </si>
  <si>
    <t>马良双</t>
  </si>
  <si>
    <t>复兴场村</t>
  </si>
  <si>
    <t>向逸轩</t>
  </si>
  <si>
    <t>伏家申</t>
  </si>
  <si>
    <t>伏家芹</t>
  </si>
  <si>
    <t>伏兴忠</t>
  </si>
  <si>
    <t>刘坤</t>
  </si>
  <si>
    <t>刘文</t>
  </si>
  <si>
    <t>李茂春</t>
  </si>
  <si>
    <t>伏长诗</t>
  </si>
  <si>
    <t>伏长易</t>
  </si>
  <si>
    <t>秦刚</t>
  </si>
  <si>
    <t>赵欣坪</t>
  </si>
  <si>
    <t>刘私贵</t>
  </si>
  <si>
    <t>杨述富</t>
  </si>
  <si>
    <t>学堂山村</t>
  </si>
  <si>
    <t>余中才</t>
  </si>
  <si>
    <t>闫仕林</t>
  </si>
  <si>
    <t>何光明</t>
  </si>
  <si>
    <t>伏正强</t>
  </si>
  <si>
    <t>路正华</t>
  </si>
  <si>
    <t>李速兰</t>
  </si>
  <si>
    <t>李秀通</t>
  </si>
  <si>
    <t>蔡腊狗</t>
  </si>
  <si>
    <t>杨可芳</t>
  </si>
  <si>
    <t>李秀国</t>
  </si>
  <si>
    <t>团鱼坝村</t>
  </si>
  <si>
    <t>陈心江</t>
  </si>
  <si>
    <t>陈述明</t>
  </si>
  <si>
    <t>伏心林</t>
  </si>
  <si>
    <t>李贵云</t>
  </si>
  <si>
    <t>张洪林</t>
  </si>
  <si>
    <t>秦天富</t>
  </si>
  <si>
    <t>路德芳</t>
  </si>
  <si>
    <t>伏超平</t>
  </si>
  <si>
    <t>李水荣</t>
  </si>
  <si>
    <t>板凳场村</t>
  </si>
  <si>
    <t>王兵</t>
  </si>
  <si>
    <t>向杰如</t>
  </si>
  <si>
    <t>伏心义</t>
  </si>
  <si>
    <t>蒲英华</t>
  </si>
  <si>
    <t>向二香</t>
  </si>
  <si>
    <t>通江县南山康养中心</t>
  </si>
  <si>
    <t>王新春</t>
  </si>
  <si>
    <t>向大勇</t>
  </si>
  <si>
    <t>何全兴</t>
  </si>
  <si>
    <t>饶建林</t>
  </si>
  <si>
    <t>红云崖村</t>
  </si>
  <si>
    <t>杜多兰</t>
  </si>
  <si>
    <t>陈仕兰</t>
  </si>
  <si>
    <t>闫勇升</t>
  </si>
  <si>
    <t>闫仕法</t>
  </si>
  <si>
    <t>刘忠恒</t>
  </si>
  <si>
    <t>李平吉</t>
  </si>
  <si>
    <t>伏金生</t>
  </si>
  <si>
    <t>伏春山</t>
  </si>
  <si>
    <t>景成朋</t>
  </si>
  <si>
    <t>伏德纯</t>
  </si>
  <si>
    <t>龙转坪村</t>
  </si>
  <si>
    <t>张国祥</t>
  </si>
  <si>
    <t>闫明如</t>
  </si>
  <si>
    <t>陈仕典</t>
  </si>
  <si>
    <t>聂绪代</t>
  </si>
  <si>
    <t>李涵松</t>
  </si>
  <si>
    <t>张大甫</t>
  </si>
  <si>
    <t>陈洪甫</t>
  </si>
  <si>
    <t>闫仕华</t>
  </si>
  <si>
    <t>杨述军</t>
  </si>
  <si>
    <t>张华阳</t>
  </si>
  <si>
    <t>伏正友</t>
  </si>
  <si>
    <t>李春</t>
  </si>
  <si>
    <t>伏德华</t>
  </si>
  <si>
    <t>周吉秀</t>
  </si>
  <si>
    <t>王怀荣</t>
  </si>
  <si>
    <t>陈仕兵</t>
  </si>
  <si>
    <t>桑丝坪村</t>
  </si>
  <si>
    <t>蒲开元</t>
  </si>
  <si>
    <t>熊小凤</t>
  </si>
  <si>
    <t>熊小兰</t>
  </si>
  <si>
    <t>党春元</t>
  </si>
  <si>
    <t>徐克贵</t>
  </si>
  <si>
    <t>何旭远</t>
  </si>
  <si>
    <t>何桂芳</t>
  </si>
  <si>
    <t>徐朋德</t>
  </si>
  <si>
    <t>何青洪</t>
  </si>
  <si>
    <t>苏坪村</t>
  </si>
  <si>
    <t>陈玉香</t>
  </si>
  <si>
    <t>刘仁礼</t>
  </si>
  <si>
    <t>彭泽玉</t>
  </si>
  <si>
    <t>李孟江</t>
  </si>
  <si>
    <t>李平华</t>
  </si>
  <si>
    <t>刘万华</t>
  </si>
  <si>
    <t>闫仕得</t>
  </si>
  <si>
    <t>周正顺</t>
  </si>
  <si>
    <t>李新江</t>
  </si>
  <si>
    <t>李春江</t>
  </si>
  <si>
    <t>周儒淮</t>
  </si>
  <si>
    <t>王坪村</t>
  </si>
  <si>
    <t>李卓铭</t>
  </si>
  <si>
    <t>何双全</t>
  </si>
  <si>
    <t>王雨涵</t>
  </si>
  <si>
    <t>闫仕亨</t>
  </si>
  <si>
    <t>王定平</t>
  </si>
  <si>
    <t>何光停</t>
  </si>
  <si>
    <t>王朝理</t>
  </si>
  <si>
    <t>殷发</t>
  </si>
  <si>
    <t>民胜精神病院</t>
  </si>
  <si>
    <t>李勇荣</t>
  </si>
  <si>
    <t>何光润</t>
  </si>
  <si>
    <t>王朝周</t>
  </si>
  <si>
    <t>马良锋</t>
  </si>
  <si>
    <t>曹明贵</t>
  </si>
  <si>
    <t>李斌昌</t>
  </si>
  <si>
    <t>何平安</t>
  </si>
  <si>
    <t>何江红</t>
  </si>
  <si>
    <t>谭述达</t>
  </si>
  <si>
    <t>曹学鹏</t>
  </si>
  <si>
    <t>王志华</t>
  </si>
  <si>
    <t>闫仕炯</t>
  </si>
  <si>
    <t>大梁城村</t>
  </si>
  <si>
    <t>杨芙蓉</t>
  </si>
  <si>
    <t>胡学诗</t>
  </si>
  <si>
    <t>杨继品</t>
  </si>
  <si>
    <t>何光川</t>
  </si>
  <si>
    <t>何永德</t>
  </si>
  <si>
    <t>熊天在</t>
  </si>
  <si>
    <t>王继怀</t>
  </si>
  <si>
    <t>杨述清</t>
  </si>
  <si>
    <t>张成甫</t>
  </si>
  <si>
    <t>何永伍</t>
  </si>
  <si>
    <t>张天喜</t>
  </si>
  <si>
    <t>王秀英</t>
  </si>
  <si>
    <t>王绍富</t>
  </si>
  <si>
    <t>罗仕璋</t>
  </si>
  <si>
    <t>杨洪德</t>
  </si>
  <si>
    <t>王升芳</t>
  </si>
  <si>
    <t>杨述超</t>
  </si>
  <si>
    <t>杨琳</t>
  </si>
  <si>
    <t>胡学长</t>
  </si>
  <si>
    <t>熊木成</t>
  </si>
  <si>
    <t>王廷进</t>
  </si>
  <si>
    <t>金山罐村</t>
  </si>
  <si>
    <t>罗洪明</t>
  </si>
  <si>
    <t>张奇阳</t>
  </si>
  <si>
    <t>罗建</t>
  </si>
  <si>
    <t>王攀</t>
  </si>
  <si>
    <t>彭贵芳</t>
  </si>
  <si>
    <t>柳枝坪村</t>
  </si>
  <si>
    <t>何金容</t>
  </si>
  <si>
    <t>何珍远</t>
  </si>
  <si>
    <t>熊永富</t>
  </si>
  <si>
    <t>马良寿</t>
  </si>
  <si>
    <t>何志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</si>
</sst>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4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indexed="54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indexed="54"/>
      <name val="宋体"/>
      <charset val="134"/>
      <scheme val="minor"/>
    </font>
    <font>
      <b/>
      <sz val="13"/>
      <color indexed="54"/>
      <name val="宋体"/>
      <charset val="134"/>
      <scheme val="minor"/>
    </font>
    <font>
      <b/>
      <sz val="11"/>
      <color indexed="54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indexed="52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52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60"/>
      <name val="宋体"/>
      <charset val="134"/>
      <scheme val="minor"/>
    </font>
    <font>
      <sz val="11"/>
      <color rgb="FFFFFFFF"/>
      <name val="宋体"/>
      <charset val="134"/>
      <scheme val="minor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9">
    <xf numFmtId="0" fontId="0" fillId="0" borderId="0">
      <alignment vertical="center"/>
    </xf>
    <xf numFmtId="43" fontId="2" fillId="0" borderId="0" applyFont="0" applyFill="0" applyBorder="0" applyProtection="0"/>
    <xf numFmtId="176" fontId="2" fillId="0" borderId="0" applyFont="0" applyFill="0" applyBorder="0" applyProtection="0"/>
    <xf numFmtId="9" fontId="0" fillId="0" borderId="0" applyFont="0" applyFill="0" applyBorder="0" applyProtection="0"/>
    <xf numFmtId="41" fontId="2" fillId="0" borderId="0" applyFont="0" applyFill="0" applyBorder="0" applyProtection="0"/>
    <xf numFmtId="177" fontId="2" fillId="0" borderId="0" applyFont="0" applyFill="0" applyBorder="0" applyProtection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0" applyNumberFormat="0" applyFont="0" applyProtection="0"/>
    <xf numFmtId="0" fontId="5" fillId="0" borderId="0" applyNumberFormat="0" applyFill="0" applyBorder="0" applyProtection="0"/>
    <xf numFmtId="0" fontId="6" fillId="0" borderId="0" applyNumberFormat="0" applyFill="0" applyBorder="0" applyProtection="0"/>
    <xf numFmtId="0" fontId="7" fillId="0" borderId="0" applyNumberFormat="0" applyFill="0" applyBorder="0" applyProtection="0"/>
    <xf numFmtId="0" fontId="8" fillId="0" borderId="0" applyNumberFormat="0" applyFill="0" applyProtection="0"/>
    <xf numFmtId="0" fontId="9" fillId="0" borderId="0" applyNumberFormat="0" applyFill="0" applyProtection="0"/>
    <xf numFmtId="0" fontId="10" fillId="0" borderId="0" applyNumberFormat="0" applyFill="0" applyProtection="0"/>
    <xf numFmtId="0" fontId="10" fillId="0" borderId="0" applyNumberFormat="0" applyFill="0" applyBorder="0" applyProtection="0"/>
    <xf numFmtId="0" fontId="11" fillId="3" borderId="0" applyNumberFormat="0" applyProtection="0"/>
    <xf numFmtId="0" fontId="12" fillId="3" borderId="0" applyNumberFormat="0" applyProtection="0"/>
    <xf numFmtId="0" fontId="13" fillId="3" borderId="0" applyNumberFormat="0" applyProtection="0"/>
    <xf numFmtId="0" fontId="14" fillId="4" borderId="0" applyNumberFormat="0" applyProtection="0"/>
    <xf numFmtId="0" fontId="15" fillId="0" borderId="0" applyNumberFormat="0" applyFill="0" applyProtection="0"/>
    <xf numFmtId="0" fontId="16" fillId="0" borderId="0" applyNumberFormat="0" applyFill="0" applyProtection="0"/>
    <xf numFmtId="0" fontId="17" fillId="5" borderId="0" applyNumberFormat="0" applyBorder="0" applyProtection="0"/>
    <xf numFmtId="0" fontId="18" fillId="6" borderId="0" applyNumberFormat="0" applyBorder="0" applyProtection="0"/>
    <xf numFmtId="0" fontId="19" fillId="7" borderId="0" applyNumberFormat="0" applyBorder="0" applyProtection="0"/>
    <xf numFmtId="0" fontId="20" fillId="8" borderId="0" applyNumberFormat="0" applyBorder="0" applyProtection="0"/>
    <xf numFmtId="0" fontId="2" fillId="9" borderId="0" applyNumberFormat="0" applyBorder="0" applyProtection="0"/>
    <xf numFmtId="0" fontId="2" fillId="10" borderId="0" applyNumberFormat="0" applyBorder="0" applyProtection="0"/>
    <xf numFmtId="0" fontId="20" fillId="11" borderId="0" applyNumberFormat="0" applyBorder="0" applyProtection="0"/>
    <xf numFmtId="0" fontId="20" fillId="12" borderId="0" applyNumberFormat="0" applyBorder="0" applyProtection="0"/>
    <xf numFmtId="0" fontId="2" fillId="3" borderId="0" applyNumberFormat="0" applyBorder="0" applyProtection="0"/>
    <xf numFmtId="0" fontId="2" fillId="3" borderId="0" applyNumberFormat="0" applyBorder="0" applyProtection="0"/>
    <xf numFmtId="0" fontId="20" fillId="3" borderId="0" applyNumberFormat="0" applyBorder="0" applyProtection="0"/>
    <xf numFmtId="0" fontId="20" fillId="4" borderId="0" applyNumberFormat="0" applyBorder="0" applyProtection="0"/>
    <xf numFmtId="0" fontId="2" fillId="13" borderId="0" applyNumberFormat="0" applyBorder="0" applyProtection="0"/>
    <xf numFmtId="0" fontId="2" fillId="3" borderId="0" applyNumberFormat="0" applyBorder="0" applyProtection="0"/>
    <xf numFmtId="0" fontId="20" fillId="14" borderId="0" applyNumberFormat="0" applyBorder="0" applyProtection="0"/>
    <xf numFmtId="0" fontId="20" fillId="15" borderId="0" applyNumberFormat="0" applyBorder="0" applyProtection="0"/>
    <xf numFmtId="0" fontId="2" fillId="16" borderId="0" applyNumberFormat="0" applyBorder="0" applyProtection="0"/>
    <xf numFmtId="0" fontId="2" fillId="17" borderId="0" applyNumberFormat="0" applyBorder="0" applyProtection="0"/>
    <xf numFmtId="0" fontId="20" fillId="18" borderId="0" applyNumberFormat="0" applyBorder="0" applyProtection="0"/>
    <xf numFmtId="0" fontId="20" fillId="19" borderId="0" applyNumberFormat="0" applyBorder="0" applyProtection="0"/>
    <xf numFmtId="0" fontId="2" fillId="20" borderId="0" applyNumberFormat="0" applyBorder="0" applyProtection="0"/>
    <xf numFmtId="0" fontId="2" fillId="21" borderId="0" applyNumberFormat="0" applyBorder="0" applyProtection="0"/>
    <xf numFmtId="0" fontId="20" fillId="22" borderId="0" applyNumberFormat="0" applyBorder="0" applyProtection="0"/>
    <xf numFmtId="0" fontId="20" fillId="23" borderId="0" applyNumberFormat="0" applyBorder="0" applyProtection="0"/>
    <xf numFmtId="0" fontId="2" fillId="5" borderId="0" applyNumberFormat="0" applyBorder="0" applyProtection="0"/>
    <xf numFmtId="0" fontId="2" fillId="24" borderId="0" applyNumberFormat="0" applyBorder="0" applyProtection="0"/>
    <xf numFmtId="0" fontId="20" fillId="23" borderId="0" applyNumberFormat="0" applyBorder="0" applyProtection="0"/>
    <xf numFmtId="0" fontId="2" fillId="0" borderId="0">
      <alignment vertical="center"/>
    </xf>
    <xf numFmtId="9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2" fillId="9" borderId="0" applyNumberFormat="0" applyBorder="0" applyProtection="0"/>
    <xf numFmtId="0" fontId="22" fillId="3" borderId="0" applyNumberFormat="0" applyBorder="0" applyProtection="0"/>
    <xf numFmtId="0" fontId="22" fillId="13" borderId="0" applyNumberFormat="0" applyBorder="0" applyProtection="0"/>
    <xf numFmtId="0" fontId="22" fillId="25" borderId="0" applyNumberFormat="0" applyBorder="0" applyProtection="0"/>
    <xf numFmtId="0" fontId="22" fillId="20" borderId="0" applyNumberFormat="0" applyBorder="0" applyProtection="0"/>
    <xf numFmtId="0" fontId="22" fillId="5" borderId="0" applyNumberFormat="0" applyBorder="0" applyProtection="0"/>
    <xf numFmtId="0" fontId="22" fillId="26" borderId="0" applyNumberFormat="0" applyBorder="0" applyProtection="0"/>
    <xf numFmtId="0" fontId="22" fillId="3" borderId="0" applyNumberFormat="0" applyBorder="0" applyProtection="0"/>
    <xf numFmtId="0" fontId="22" fillId="3" borderId="0" applyNumberFormat="0" applyBorder="0" applyProtection="0"/>
    <xf numFmtId="0" fontId="22" fillId="27" borderId="0" applyNumberFormat="0" applyBorder="0" applyProtection="0"/>
    <xf numFmtId="0" fontId="22" fillId="28" borderId="0" applyNumberFormat="0" applyBorder="0" applyProtection="0"/>
    <xf numFmtId="0" fontId="22" fillId="24" borderId="0" applyNumberFormat="0" applyBorder="0" applyProtection="0"/>
    <xf numFmtId="0" fontId="23" fillId="29" borderId="0" applyNumberFormat="0" applyBorder="0" applyProtection="0"/>
    <xf numFmtId="0" fontId="23" fillId="3" borderId="0" applyNumberFormat="0" applyBorder="0" applyProtection="0"/>
    <xf numFmtId="0" fontId="23" fillId="30" borderId="0" applyNumberFormat="0" applyBorder="0" applyProtection="0"/>
    <xf numFmtId="0" fontId="23" fillId="31" borderId="0" applyNumberFormat="0" applyBorder="0" applyProtection="0"/>
    <xf numFmtId="0" fontId="23" fillId="22" borderId="0" applyNumberFormat="0" applyBorder="0" applyProtection="0"/>
    <xf numFmtId="0" fontId="23" fillId="23" borderId="0" applyNumberFormat="0" applyBorder="0" applyProtection="0"/>
    <xf numFmtId="0" fontId="23" fillId="32" borderId="0" applyNumberFormat="0" applyBorder="0" applyProtection="0"/>
    <xf numFmtId="0" fontId="23" fillId="12" borderId="0" applyNumberFormat="0" applyBorder="0" applyProtection="0"/>
    <xf numFmtId="0" fontId="23" fillId="33" borderId="0" applyNumberFormat="0" applyBorder="0" applyProtection="0"/>
    <xf numFmtId="0" fontId="23" fillId="15" borderId="0" applyNumberFormat="0" applyBorder="0" applyProtection="0"/>
    <xf numFmtId="0" fontId="23" fillId="19" borderId="0" applyNumberFormat="0" applyBorder="0" applyProtection="0"/>
    <xf numFmtId="0" fontId="23" fillId="23" borderId="0" applyNumberFormat="0" applyBorder="0" applyProtection="0"/>
  </cellStyleXfs>
  <cellXfs count="7">
    <xf numFmtId="0" fontId="0" fillId="0" borderId="0" xfId="49" applyFont="1" applyAlignment="1">
      <alignment vertical="center"/>
    </xf>
    <xf numFmtId="0" fontId="1" fillId="0" borderId="0" xfId="49" applyFont="1" applyAlignment="1">
      <alignment horizontal="center" vertical="center"/>
    </xf>
    <xf numFmtId="0" fontId="0" fillId="0" borderId="0" xfId="49" applyFont="1" applyFill="1" applyAlignment="1">
      <alignment horizontal="center" vertical="center"/>
    </xf>
    <xf numFmtId="0" fontId="1" fillId="0" borderId="1" xfId="49" applyFont="1" applyBorder="1" applyAlignment="1">
      <alignment horizontal="center" vertical="center" wrapText="1"/>
    </xf>
    <xf numFmtId="49" fontId="0" fillId="0" borderId="1" xfId="49" applyNumberFormat="1" applyFont="1" applyFill="1" applyBorder="1" applyAlignment="1">
      <alignment horizontal="center" vertical="center" wrapText="1"/>
    </xf>
    <xf numFmtId="0" fontId="0" fillId="0" borderId="1" xfId="49" applyFont="1" applyFill="1" applyBorder="1" applyAlignment="1">
      <alignment horizontal="center" vertical="center" wrapText="1"/>
    </xf>
    <xf numFmtId="0" fontId="0" fillId="0" borderId="1" xfId="49" applyFont="1" applyFill="1" applyBorder="1" applyAlignment="1">
      <alignment horizontal="center" vertical="center"/>
    </xf>
  </cellXfs>
  <cellStyles count="7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Percent" xfId="50"/>
    <cellStyle name="Currency" xfId="51"/>
    <cellStyle name="Currency [0]" xfId="52"/>
    <cellStyle name="Comma" xfId="53"/>
    <cellStyle name="Comma [0]" xfId="54"/>
    <cellStyle name="20% - 着色 1" xfId="55"/>
    <cellStyle name="20% - 着色 2" xfId="56"/>
    <cellStyle name="20% - 着色 3" xfId="57"/>
    <cellStyle name="20% - 着色 4" xfId="58"/>
    <cellStyle name="20% - 着色 5" xfId="59"/>
    <cellStyle name="20% - 着色 6" xfId="60"/>
    <cellStyle name="40% - 着色 1" xfId="61"/>
    <cellStyle name="40% - 着色 2" xfId="62"/>
    <cellStyle name="40% - 着色 3" xfId="63"/>
    <cellStyle name="40% - 着色 4" xfId="64"/>
    <cellStyle name="40% - 着色 5" xfId="65"/>
    <cellStyle name="40% - 着色 6" xfId="66"/>
    <cellStyle name="60% - 着色 1" xfId="67"/>
    <cellStyle name="60% - 着色 2" xfId="68"/>
    <cellStyle name="60% - 着色 3" xfId="69"/>
    <cellStyle name="60% - 着色 4" xfId="70"/>
    <cellStyle name="60% - 着色 5" xfId="71"/>
    <cellStyle name="60% - 着色 6" xfId="72"/>
    <cellStyle name="着色 1" xfId="73"/>
    <cellStyle name="着色 2" xfId="74"/>
    <cellStyle name="着色 3" xfId="75"/>
    <cellStyle name="着色 4" xfId="76"/>
    <cellStyle name="着色 5" xfId="77"/>
    <cellStyle name="着色 6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6"/>
  <sheetViews>
    <sheetView showGridLines="0" tabSelected="1" workbookViewId="0">
      <selection activeCell="J5" sqref="J5"/>
    </sheetView>
  </sheetViews>
  <sheetFormatPr defaultColWidth="8.7962962962963" defaultRowHeight="14.4" outlineLevelCol="7"/>
  <cols>
    <col min="1" max="1" width="5.10185185185185" customWidth="1"/>
    <col min="2" max="2" width="9.5" customWidth="1"/>
    <col min="3" max="3" width="8.25" customWidth="1"/>
    <col min="4" max="4" width="18" customWidth="1"/>
    <col min="5" max="5" width="6.75" customWidth="1"/>
    <col min="6" max="6" width="6.87962962962963" customWidth="1"/>
    <col min="7" max="7" width="5.5" customWidth="1"/>
    <col min="8" max="8" width="23.037037037037" customWidth="1"/>
  </cols>
  <sheetData>
    <row r="1" s="1" customFormat="1" ht="37.5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2" customFormat="1" ht="46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="2" customFormat="1" ht="32" customHeight="1" spans="1:8">
      <c r="A3" s="4">
        <f>1</f>
        <v>1</v>
      </c>
      <c r="B3" s="4" t="s">
        <v>9</v>
      </c>
      <c r="C3" s="4" t="s">
        <v>10</v>
      </c>
      <c r="D3" s="4" t="s">
        <v>11</v>
      </c>
      <c r="E3" s="5">
        <v>1</v>
      </c>
      <c r="F3" s="5">
        <v>1</v>
      </c>
      <c r="G3" s="5">
        <v>962</v>
      </c>
      <c r="H3" s="6" t="s">
        <v>12</v>
      </c>
    </row>
    <row r="4" s="2" customFormat="1" ht="32" customHeight="1" spans="1:8">
      <c r="A4" s="4">
        <f>2</f>
        <v>2</v>
      </c>
      <c r="B4" s="4" t="s">
        <v>9</v>
      </c>
      <c r="C4" s="4" t="s">
        <v>13</v>
      </c>
      <c r="D4" s="4" t="s">
        <v>11</v>
      </c>
      <c r="E4" s="5">
        <v>1</v>
      </c>
      <c r="F4" s="5">
        <v>1</v>
      </c>
      <c r="G4" s="5">
        <v>962</v>
      </c>
      <c r="H4" s="6" t="s">
        <v>12</v>
      </c>
    </row>
    <row r="5" s="2" customFormat="1" ht="32" customHeight="1" spans="1:8">
      <c r="A5" s="4">
        <f>3</f>
        <v>3</v>
      </c>
      <c r="B5" s="4" t="s">
        <v>9</v>
      </c>
      <c r="C5" s="4" t="s">
        <v>14</v>
      </c>
      <c r="D5" s="4" t="s">
        <v>11</v>
      </c>
      <c r="E5" s="5">
        <v>1</v>
      </c>
      <c r="F5" s="5">
        <v>1</v>
      </c>
      <c r="G5" s="5">
        <v>962</v>
      </c>
      <c r="H5" s="6" t="s">
        <v>12</v>
      </c>
    </row>
    <row r="6" s="2" customFormat="1" ht="32" customHeight="1" spans="1:8">
      <c r="A6" s="4">
        <f>4</f>
        <v>4</v>
      </c>
      <c r="B6" s="4" t="s">
        <v>9</v>
      </c>
      <c r="C6" s="4" t="s">
        <v>15</v>
      </c>
      <c r="D6" s="4" t="s">
        <v>11</v>
      </c>
      <c r="E6" s="5">
        <v>1</v>
      </c>
      <c r="F6" s="5">
        <v>1</v>
      </c>
      <c r="G6" s="5">
        <v>962</v>
      </c>
      <c r="H6" s="6" t="s">
        <v>12</v>
      </c>
    </row>
    <row r="7" s="2" customFormat="1" ht="32" customHeight="1" spans="1:8">
      <c r="A7" s="4">
        <f>5</f>
        <v>5</v>
      </c>
      <c r="B7" s="4" t="s">
        <v>9</v>
      </c>
      <c r="C7" s="4" t="s">
        <v>16</v>
      </c>
      <c r="D7" s="4" t="s">
        <v>11</v>
      </c>
      <c r="E7" s="5">
        <v>1</v>
      </c>
      <c r="F7" s="5">
        <v>1</v>
      </c>
      <c r="G7" s="5">
        <v>962</v>
      </c>
      <c r="H7" s="6" t="s">
        <v>12</v>
      </c>
    </row>
    <row r="8" s="2" customFormat="1" ht="32" customHeight="1" spans="1:8">
      <c r="A8" s="4">
        <f>6</f>
        <v>6</v>
      </c>
      <c r="B8" s="4" t="s">
        <v>17</v>
      </c>
      <c r="C8" s="4" t="s">
        <v>18</v>
      </c>
      <c r="D8" s="4" t="s">
        <v>19</v>
      </c>
      <c r="E8" s="5">
        <v>1</v>
      </c>
      <c r="F8" s="5">
        <v>1</v>
      </c>
      <c r="G8" s="5">
        <v>693</v>
      </c>
      <c r="H8" s="6"/>
    </row>
    <row r="9" s="2" customFormat="1" ht="32" customHeight="1" spans="1:8">
      <c r="A9" s="4">
        <f>7</f>
        <v>7</v>
      </c>
      <c r="B9" s="4" t="s">
        <v>17</v>
      </c>
      <c r="C9" s="4" t="s">
        <v>20</v>
      </c>
      <c r="D9" s="4" t="s">
        <v>19</v>
      </c>
      <c r="E9" s="5">
        <v>1</v>
      </c>
      <c r="F9" s="5">
        <v>1</v>
      </c>
      <c r="G9" s="5">
        <v>693</v>
      </c>
      <c r="H9" s="6"/>
    </row>
    <row r="10" s="2" customFormat="1" ht="32" customHeight="1" spans="1:8">
      <c r="A10" s="4">
        <f>8</f>
        <v>8</v>
      </c>
      <c r="B10" s="4" t="s">
        <v>17</v>
      </c>
      <c r="C10" s="4" t="s">
        <v>21</v>
      </c>
      <c r="D10" s="4" t="s">
        <v>11</v>
      </c>
      <c r="E10" s="5">
        <v>1</v>
      </c>
      <c r="F10" s="5">
        <v>1</v>
      </c>
      <c r="G10" s="5">
        <v>962</v>
      </c>
      <c r="H10" s="6" t="s">
        <v>22</v>
      </c>
    </row>
    <row r="11" s="2" customFormat="1" ht="32" customHeight="1" spans="1:8">
      <c r="A11" s="4">
        <f>9</f>
        <v>9</v>
      </c>
      <c r="B11" s="4" t="s">
        <v>17</v>
      </c>
      <c r="C11" s="4" t="s">
        <v>23</v>
      </c>
      <c r="D11" s="4" t="s">
        <v>19</v>
      </c>
      <c r="E11" s="5">
        <v>1</v>
      </c>
      <c r="F11" s="5">
        <v>1</v>
      </c>
      <c r="G11" s="5">
        <v>693</v>
      </c>
      <c r="H11" s="6"/>
    </row>
    <row r="12" s="2" customFormat="1" ht="32" customHeight="1" spans="1:8">
      <c r="A12" s="4">
        <f>10</f>
        <v>10</v>
      </c>
      <c r="B12" s="4" t="s">
        <v>17</v>
      </c>
      <c r="C12" s="4" t="s">
        <v>24</v>
      </c>
      <c r="D12" s="4" t="s">
        <v>19</v>
      </c>
      <c r="E12" s="5">
        <v>1</v>
      </c>
      <c r="F12" s="5">
        <v>1</v>
      </c>
      <c r="G12" s="5">
        <v>693</v>
      </c>
      <c r="H12" s="6"/>
    </row>
    <row r="13" s="2" customFormat="1" ht="32" customHeight="1" spans="1:8">
      <c r="A13" s="4">
        <f>11</f>
        <v>11</v>
      </c>
      <c r="B13" s="4" t="s">
        <v>17</v>
      </c>
      <c r="C13" s="4" t="s">
        <v>25</v>
      </c>
      <c r="D13" s="4" t="s">
        <v>19</v>
      </c>
      <c r="E13" s="5">
        <v>1</v>
      </c>
      <c r="F13" s="5">
        <v>1</v>
      </c>
      <c r="G13" s="5">
        <v>693</v>
      </c>
      <c r="H13" s="6"/>
    </row>
    <row r="14" s="2" customFormat="1" ht="32" customHeight="1" spans="1:8">
      <c r="A14" s="4">
        <f>12</f>
        <v>12</v>
      </c>
      <c r="B14" s="4" t="s">
        <v>17</v>
      </c>
      <c r="C14" s="4" t="s">
        <v>26</v>
      </c>
      <c r="D14" s="4" t="s">
        <v>19</v>
      </c>
      <c r="E14" s="5">
        <v>1</v>
      </c>
      <c r="F14" s="5">
        <v>1</v>
      </c>
      <c r="G14" s="5">
        <v>693</v>
      </c>
      <c r="H14" s="6"/>
    </row>
    <row r="15" s="2" customFormat="1" ht="32" customHeight="1" spans="1:8">
      <c r="A15" s="4">
        <f>13</f>
        <v>13</v>
      </c>
      <c r="B15" s="4" t="s">
        <v>27</v>
      </c>
      <c r="C15" s="4" t="s">
        <v>28</v>
      </c>
      <c r="D15" s="4" t="s">
        <v>11</v>
      </c>
      <c r="E15" s="5">
        <v>1</v>
      </c>
      <c r="F15" s="5">
        <v>1</v>
      </c>
      <c r="G15" s="5">
        <v>962</v>
      </c>
      <c r="H15" s="6" t="s">
        <v>29</v>
      </c>
    </row>
    <row r="16" s="2" customFormat="1" ht="32" customHeight="1" spans="1:8">
      <c r="A16" s="4">
        <f>14</f>
        <v>14</v>
      </c>
      <c r="B16" s="4" t="s">
        <v>27</v>
      </c>
      <c r="C16" s="4" t="s">
        <v>30</v>
      </c>
      <c r="D16" s="4" t="s">
        <v>19</v>
      </c>
      <c r="E16" s="5">
        <v>1</v>
      </c>
      <c r="F16" s="5">
        <v>1</v>
      </c>
      <c r="G16" s="5">
        <v>693</v>
      </c>
      <c r="H16" s="6"/>
    </row>
    <row r="17" s="2" customFormat="1" ht="32" customHeight="1" spans="1:8">
      <c r="A17" s="4">
        <f>15</f>
        <v>15</v>
      </c>
      <c r="B17" s="4" t="s">
        <v>31</v>
      </c>
      <c r="C17" s="4" t="s">
        <v>32</v>
      </c>
      <c r="D17" s="4" t="s">
        <v>19</v>
      </c>
      <c r="E17" s="5">
        <v>1</v>
      </c>
      <c r="F17" s="5">
        <v>1</v>
      </c>
      <c r="G17" s="5">
        <v>693</v>
      </c>
      <c r="H17" s="6"/>
    </row>
    <row r="18" s="2" customFormat="1" ht="32" customHeight="1" spans="1:8">
      <c r="A18" s="4">
        <f>16</f>
        <v>16</v>
      </c>
      <c r="B18" s="4" t="s">
        <v>31</v>
      </c>
      <c r="C18" s="4" t="s">
        <v>33</v>
      </c>
      <c r="D18" s="4" t="s">
        <v>11</v>
      </c>
      <c r="E18" s="5">
        <v>1</v>
      </c>
      <c r="F18" s="5">
        <v>1</v>
      </c>
      <c r="G18" s="5">
        <v>962</v>
      </c>
      <c r="H18" s="6" t="s">
        <v>12</v>
      </c>
    </row>
    <row r="19" s="2" customFormat="1" ht="32" customHeight="1" spans="1:8">
      <c r="A19" s="4">
        <f>17</f>
        <v>17</v>
      </c>
      <c r="B19" s="4" t="s">
        <v>34</v>
      </c>
      <c r="C19" s="4" t="s">
        <v>35</v>
      </c>
      <c r="D19" s="4" t="s">
        <v>19</v>
      </c>
      <c r="E19" s="5">
        <v>1</v>
      </c>
      <c r="F19" s="5">
        <v>1</v>
      </c>
      <c r="G19" s="5">
        <v>693</v>
      </c>
      <c r="H19" s="6"/>
    </row>
    <row r="20" s="2" customFormat="1" ht="32" customHeight="1" spans="1:8">
      <c r="A20" s="4">
        <f>18</f>
        <v>18</v>
      </c>
      <c r="B20" s="4" t="s">
        <v>34</v>
      </c>
      <c r="C20" s="4" t="s">
        <v>36</v>
      </c>
      <c r="D20" s="4" t="s">
        <v>19</v>
      </c>
      <c r="E20" s="5">
        <v>1</v>
      </c>
      <c r="F20" s="5">
        <v>1</v>
      </c>
      <c r="G20" s="5">
        <v>693</v>
      </c>
      <c r="H20" s="6"/>
    </row>
    <row r="21" s="2" customFormat="1" ht="32" customHeight="1" spans="1:8">
      <c r="A21" s="4">
        <f>19</f>
        <v>19</v>
      </c>
      <c r="B21" s="4" t="s">
        <v>34</v>
      </c>
      <c r="C21" s="4" t="s">
        <v>37</v>
      </c>
      <c r="D21" s="4" t="s">
        <v>19</v>
      </c>
      <c r="E21" s="5">
        <v>1</v>
      </c>
      <c r="F21" s="5">
        <v>1</v>
      </c>
      <c r="G21" s="5">
        <v>693</v>
      </c>
      <c r="H21" s="6"/>
    </row>
    <row r="22" s="2" customFormat="1" ht="32" customHeight="1" spans="1:8">
      <c r="A22" s="4">
        <f>20</f>
        <v>20</v>
      </c>
      <c r="B22" s="4" t="s">
        <v>34</v>
      </c>
      <c r="C22" s="4" t="s">
        <v>38</v>
      </c>
      <c r="D22" s="4" t="s">
        <v>11</v>
      </c>
      <c r="E22" s="5">
        <v>1</v>
      </c>
      <c r="F22" s="5">
        <v>1</v>
      </c>
      <c r="G22" s="5">
        <v>962</v>
      </c>
      <c r="H22" s="6" t="s">
        <v>39</v>
      </c>
    </row>
    <row r="23" s="2" customFormat="1" ht="32" customHeight="1" spans="1:8">
      <c r="A23" s="4">
        <f>21</f>
        <v>21</v>
      </c>
      <c r="B23" s="4" t="s">
        <v>34</v>
      </c>
      <c r="C23" s="4" t="s">
        <v>40</v>
      </c>
      <c r="D23" s="4" t="s">
        <v>19</v>
      </c>
      <c r="E23" s="5">
        <v>1</v>
      </c>
      <c r="F23" s="5">
        <v>1</v>
      </c>
      <c r="G23" s="5">
        <v>693</v>
      </c>
      <c r="H23" s="6"/>
    </row>
    <row r="24" s="2" customFormat="1" ht="32" customHeight="1" spans="1:8">
      <c r="A24" s="4">
        <f>22</f>
        <v>22</v>
      </c>
      <c r="B24" s="4" t="s">
        <v>34</v>
      </c>
      <c r="C24" s="4" t="s">
        <v>41</v>
      </c>
      <c r="D24" s="4" t="s">
        <v>19</v>
      </c>
      <c r="E24" s="5">
        <v>1</v>
      </c>
      <c r="F24" s="5">
        <v>1</v>
      </c>
      <c r="G24" s="5">
        <v>693</v>
      </c>
      <c r="H24" s="6"/>
    </row>
    <row r="25" s="2" customFormat="1" ht="32" customHeight="1" spans="1:8">
      <c r="A25" s="4">
        <f>23</f>
        <v>23</v>
      </c>
      <c r="B25" s="4" t="s">
        <v>34</v>
      </c>
      <c r="C25" s="4" t="s">
        <v>42</v>
      </c>
      <c r="D25" s="4" t="s">
        <v>19</v>
      </c>
      <c r="E25" s="5">
        <v>1</v>
      </c>
      <c r="F25" s="5">
        <v>1</v>
      </c>
      <c r="G25" s="5">
        <v>693</v>
      </c>
      <c r="H25" s="6"/>
    </row>
    <row r="26" s="2" customFormat="1" ht="32" customHeight="1" spans="1:8">
      <c r="A26" s="4">
        <f>24</f>
        <v>24</v>
      </c>
      <c r="B26" s="4" t="s">
        <v>34</v>
      </c>
      <c r="C26" s="4" t="s">
        <v>43</v>
      </c>
      <c r="D26" s="4" t="s">
        <v>11</v>
      </c>
      <c r="E26" s="5">
        <v>1</v>
      </c>
      <c r="F26" s="5">
        <v>1</v>
      </c>
      <c r="G26" s="5">
        <v>962</v>
      </c>
      <c r="H26" s="6" t="s">
        <v>39</v>
      </c>
    </row>
    <row r="27" s="2" customFormat="1" ht="32" customHeight="1" spans="1:8">
      <c r="A27" s="4">
        <f>25</f>
        <v>25</v>
      </c>
      <c r="B27" s="4" t="s">
        <v>34</v>
      </c>
      <c r="C27" s="4" t="s">
        <v>44</v>
      </c>
      <c r="D27" s="4" t="s">
        <v>11</v>
      </c>
      <c r="E27" s="5">
        <v>1</v>
      </c>
      <c r="F27" s="5">
        <v>1</v>
      </c>
      <c r="G27" s="5">
        <v>962</v>
      </c>
      <c r="H27" s="6" t="s">
        <v>12</v>
      </c>
    </row>
    <row r="28" s="2" customFormat="1" ht="32" customHeight="1" spans="1:8">
      <c r="A28" s="4">
        <f>26</f>
        <v>26</v>
      </c>
      <c r="B28" s="4" t="s">
        <v>45</v>
      </c>
      <c r="C28" s="4" t="s">
        <v>46</v>
      </c>
      <c r="D28" s="4" t="s">
        <v>11</v>
      </c>
      <c r="E28" s="5">
        <v>1</v>
      </c>
      <c r="F28" s="5">
        <v>1</v>
      </c>
      <c r="G28" s="5">
        <v>962</v>
      </c>
      <c r="H28" s="6" t="s">
        <v>22</v>
      </c>
    </row>
    <row r="29" s="2" customFormat="1" ht="32" customHeight="1" spans="1:8">
      <c r="A29" s="4">
        <f>27</f>
        <v>27</v>
      </c>
      <c r="B29" s="4" t="s">
        <v>45</v>
      </c>
      <c r="C29" s="4" t="s">
        <v>47</v>
      </c>
      <c r="D29" s="4" t="s">
        <v>19</v>
      </c>
      <c r="E29" s="5">
        <v>1</v>
      </c>
      <c r="F29" s="5">
        <v>1</v>
      </c>
      <c r="G29" s="5">
        <v>693</v>
      </c>
      <c r="H29" s="6"/>
    </row>
    <row r="30" s="2" customFormat="1" ht="32" customHeight="1" spans="1:8">
      <c r="A30" s="4">
        <f>28</f>
        <v>28</v>
      </c>
      <c r="B30" s="4" t="s">
        <v>45</v>
      </c>
      <c r="C30" s="4" t="s">
        <v>48</v>
      </c>
      <c r="D30" s="4" t="s">
        <v>19</v>
      </c>
      <c r="E30" s="5">
        <v>1</v>
      </c>
      <c r="F30" s="5">
        <v>1</v>
      </c>
      <c r="G30" s="5">
        <v>693</v>
      </c>
      <c r="H30" s="6"/>
    </row>
    <row r="31" s="2" customFormat="1" ht="32" customHeight="1" spans="1:8">
      <c r="A31" s="4">
        <f>29</f>
        <v>29</v>
      </c>
      <c r="B31" s="4" t="s">
        <v>45</v>
      </c>
      <c r="C31" s="4" t="s">
        <v>49</v>
      </c>
      <c r="D31" s="4" t="s">
        <v>19</v>
      </c>
      <c r="E31" s="5">
        <v>1</v>
      </c>
      <c r="F31" s="5">
        <v>1</v>
      </c>
      <c r="G31" s="5">
        <v>693</v>
      </c>
      <c r="H31" s="6"/>
    </row>
    <row r="32" s="2" customFormat="1" ht="32" customHeight="1" spans="1:8">
      <c r="A32" s="4">
        <f>30</f>
        <v>30</v>
      </c>
      <c r="B32" s="4" t="s">
        <v>45</v>
      </c>
      <c r="C32" s="4" t="s">
        <v>50</v>
      </c>
      <c r="D32" s="4" t="s">
        <v>51</v>
      </c>
      <c r="E32" s="5">
        <v>1</v>
      </c>
      <c r="F32" s="5">
        <v>1</v>
      </c>
      <c r="G32" s="5">
        <v>962</v>
      </c>
      <c r="H32" s="6"/>
    </row>
    <row r="33" s="2" customFormat="1" ht="32" customHeight="1" spans="1:8">
      <c r="A33" s="4">
        <f>31</f>
        <v>31</v>
      </c>
      <c r="B33" s="4" t="s">
        <v>45</v>
      </c>
      <c r="C33" s="4" t="s">
        <v>52</v>
      </c>
      <c r="D33" s="4" t="s">
        <v>11</v>
      </c>
      <c r="E33" s="5">
        <v>1</v>
      </c>
      <c r="F33" s="5">
        <v>1</v>
      </c>
      <c r="G33" s="5">
        <v>962</v>
      </c>
      <c r="H33" s="6" t="s">
        <v>22</v>
      </c>
    </row>
    <row r="34" s="2" customFormat="1" ht="32" customHeight="1" spans="1:8">
      <c r="A34" s="4">
        <f>32</f>
        <v>32</v>
      </c>
      <c r="B34" s="4" t="s">
        <v>53</v>
      </c>
      <c r="C34" s="4" t="s">
        <v>54</v>
      </c>
      <c r="D34" s="4" t="s">
        <v>19</v>
      </c>
      <c r="E34" s="5">
        <v>1</v>
      </c>
      <c r="F34" s="5">
        <v>1</v>
      </c>
      <c r="G34" s="5">
        <v>693</v>
      </c>
      <c r="H34" s="6"/>
    </row>
    <row r="35" s="2" customFormat="1" ht="32" customHeight="1" spans="1:8">
      <c r="A35" s="4">
        <f>33</f>
        <v>33</v>
      </c>
      <c r="B35" s="4" t="s">
        <v>53</v>
      </c>
      <c r="C35" s="4" t="s">
        <v>55</v>
      </c>
      <c r="D35" s="4" t="s">
        <v>19</v>
      </c>
      <c r="E35" s="5">
        <v>1</v>
      </c>
      <c r="F35" s="5">
        <v>1</v>
      </c>
      <c r="G35" s="5">
        <v>693</v>
      </c>
      <c r="H35" s="6"/>
    </row>
    <row r="36" s="2" customFormat="1" ht="32" customHeight="1" spans="1:8">
      <c r="A36" s="4">
        <f>34</f>
        <v>34</v>
      </c>
      <c r="B36" s="4" t="s">
        <v>53</v>
      </c>
      <c r="C36" s="4" t="s">
        <v>56</v>
      </c>
      <c r="D36" s="4" t="s">
        <v>19</v>
      </c>
      <c r="E36" s="5">
        <v>1</v>
      </c>
      <c r="F36" s="5">
        <v>1</v>
      </c>
      <c r="G36" s="5">
        <v>693</v>
      </c>
      <c r="H36" s="6"/>
    </row>
    <row r="37" s="2" customFormat="1" ht="32" customHeight="1" spans="1:8">
      <c r="A37" s="4">
        <f>35</f>
        <v>35</v>
      </c>
      <c r="B37" s="4" t="s">
        <v>53</v>
      </c>
      <c r="C37" s="4" t="s">
        <v>57</v>
      </c>
      <c r="D37" s="4" t="s">
        <v>19</v>
      </c>
      <c r="E37" s="5">
        <v>1</v>
      </c>
      <c r="F37" s="5">
        <v>1</v>
      </c>
      <c r="G37" s="5">
        <v>693</v>
      </c>
      <c r="H37" s="6"/>
    </row>
    <row r="38" s="2" customFormat="1" ht="32" customHeight="1" spans="1:8">
      <c r="A38" s="4">
        <f>36</f>
        <v>36</v>
      </c>
      <c r="B38" s="4" t="s">
        <v>53</v>
      </c>
      <c r="C38" s="4" t="s">
        <v>58</v>
      </c>
      <c r="D38" s="4" t="s">
        <v>19</v>
      </c>
      <c r="E38" s="5">
        <v>1</v>
      </c>
      <c r="F38" s="5">
        <v>1</v>
      </c>
      <c r="G38" s="5">
        <v>693</v>
      </c>
      <c r="H38" s="6"/>
    </row>
    <row r="39" s="2" customFormat="1" ht="32" customHeight="1" spans="1:8">
      <c r="A39" s="4">
        <f>37</f>
        <v>37</v>
      </c>
      <c r="B39" s="4" t="s">
        <v>59</v>
      </c>
      <c r="C39" s="4" t="s">
        <v>60</v>
      </c>
      <c r="D39" s="4" t="s">
        <v>19</v>
      </c>
      <c r="E39" s="5">
        <v>1</v>
      </c>
      <c r="F39" s="5">
        <v>1</v>
      </c>
      <c r="G39" s="5">
        <v>693</v>
      </c>
      <c r="H39" s="6"/>
    </row>
    <row r="40" s="2" customFormat="1" ht="32" customHeight="1" spans="1:8">
      <c r="A40" s="4">
        <f>38</f>
        <v>38</v>
      </c>
      <c r="B40" s="4" t="s">
        <v>59</v>
      </c>
      <c r="C40" s="4" t="s">
        <v>61</v>
      </c>
      <c r="D40" s="4" t="s">
        <v>19</v>
      </c>
      <c r="E40" s="5">
        <v>1</v>
      </c>
      <c r="F40" s="5">
        <v>1</v>
      </c>
      <c r="G40" s="5">
        <v>693</v>
      </c>
      <c r="H40" s="6"/>
    </row>
    <row r="41" s="2" customFormat="1" ht="32" customHeight="1" spans="1:8">
      <c r="A41" s="4">
        <f>39</f>
        <v>39</v>
      </c>
      <c r="B41" s="4" t="s">
        <v>59</v>
      </c>
      <c r="C41" s="4" t="s">
        <v>62</v>
      </c>
      <c r="D41" s="4" t="s">
        <v>11</v>
      </c>
      <c r="E41" s="5">
        <v>1</v>
      </c>
      <c r="F41" s="5">
        <v>1</v>
      </c>
      <c r="G41" s="5">
        <v>962</v>
      </c>
      <c r="H41" s="6" t="s">
        <v>12</v>
      </c>
    </row>
    <row r="42" s="2" customFormat="1" ht="32" customHeight="1" spans="1:8">
      <c r="A42" s="4">
        <f>40</f>
        <v>40</v>
      </c>
      <c r="B42" s="4" t="s">
        <v>59</v>
      </c>
      <c r="C42" s="4" t="s">
        <v>63</v>
      </c>
      <c r="D42" s="4" t="s">
        <v>11</v>
      </c>
      <c r="E42" s="5">
        <v>1</v>
      </c>
      <c r="F42" s="5">
        <v>1</v>
      </c>
      <c r="G42" s="5">
        <v>962</v>
      </c>
      <c r="H42" s="6" t="s">
        <v>12</v>
      </c>
    </row>
    <row r="43" s="2" customFormat="1" ht="32" customHeight="1" spans="1:8">
      <c r="A43" s="4">
        <f>41</f>
        <v>41</v>
      </c>
      <c r="B43" s="4" t="s">
        <v>59</v>
      </c>
      <c r="C43" s="4" t="s">
        <v>64</v>
      </c>
      <c r="D43" s="4" t="s">
        <v>19</v>
      </c>
      <c r="E43" s="5">
        <v>1</v>
      </c>
      <c r="F43" s="5">
        <v>1</v>
      </c>
      <c r="G43" s="5">
        <v>693</v>
      </c>
      <c r="H43" s="6"/>
    </row>
    <row r="44" s="2" customFormat="1" ht="32" customHeight="1" spans="1:8">
      <c r="A44" s="4">
        <f>42</f>
        <v>42</v>
      </c>
      <c r="B44" s="4" t="s">
        <v>59</v>
      </c>
      <c r="C44" s="4" t="s">
        <v>65</v>
      </c>
      <c r="D44" s="4" t="s">
        <v>19</v>
      </c>
      <c r="E44" s="5">
        <v>1</v>
      </c>
      <c r="F44" s="5">
        <v>1</v>
      </c>
      <c r="G44" s="5">
        <v>693</v>
      </c>
      <c r="H44" s="6"/>
    </row>
    <row r="45" s="2" customFormat="1" ht="32" customHeight="1" spans="1:8">
      <c r="A45" s="4">
        <f>43</f>
        <v>43</v>
      </c>
      <c r="B45" s="4" t="s">
        <v>59</v>
      </c>
      <c r="C45" s="4" t="s">
        <v>66</v>
      </c>
      <c r="D45" s="4" t="s">
        <v>19</v>
      </c>
      <c r="E45" s="5">
        <v>1</v>
      </c>
      <c r="F45" s="5">
        <v>1</v>
      </c>
      <c r="G45" s="5">
        <v>693</v>
      </c>
      <c r="H45" s="6"/>
    </row>
    <row r="46" s="2" customFormat="1" ht="32" customHeight="1" spans="1:8">
      <c r="A46" s="4">
        <f>44</f>
        <v>44</v>
      </c>
      <c r="B46" s="4" t="s">
        <v>59</v>
      </c>
      <c r="C46" s="4" t="s">
        <v>67</v>
      </c>
      <c r="D46" s="4" t="s">
        <v>19</v>
      </c>
      <c r="E46" s="5">
        <v>1</v>
      </c>
      <c r="F46" s="5">
        <v>1</v>
      </c>
      <c r="G46" s="5">
        <v>693</v>
      </c>
      <c r="H46" s="6"/>
    </row>
    <row r="47" s="2" customFormat="1" ht="32" customHeight="1" spans="1:8">
      <c r="A47" s="4">
        <f>45</f>
        <v>45</v>
      </c>
      <c r="B47" s="4" t="s">
        <v>59</v>
      </c>
      <c r="C47" s="4" t="s">
        <v>68</v>
      </c>
      <c r="D47" s="4" t="s">
        <v>19</v>
      </c>
      <c r="E47" s="5">
        <v>1</v>
      </c>
      <c r="F47" s="5">
        <v>1</v>
      </c>
      <c r="G47" s="5">
        <v>693</v>
      </c>
      <c r="H47" s="6"/>
    </row>
    <row r="48" s="2" customFormat="1" ht="32" customHeight="1" spans="1:8">
      <c r="A48" s="4">
        <f>46</f>
        <v>46</v>
      </c>
      <c r="B48" s="4" t="s">
        <v>59</v>
      </c>
      <c r="C48" s="4" t="s">
        <v>69</v>
      </c>
      <c r="D48" s="4" t="s">
        <v>19</v>
      </c>
      <c r="E48" s="5">
        <v>1</v>
      </c>
      <c r="F48" s="5">
        <v>1</v>
      </c>
      <c r="G48" s="5">
        <v>693</v>
      </c>
      <c r="H48" s="6"/>
    </row>
    <row r="49" s="2" customFormat="1" ht="32" customHeight="1" spans="1:8">
      <c r="A49" s="4">
        <f>47</f>
        <v>47</v>
      </c>
      <c r="B49" s="4" t="s">
        <v>59</v>
      </c>
      <c r="C49" s="4" t="s">
        <v>70</v>
      </c>
      <c r="D49" s="4" t="s">
        <v>19</v>
      </c>
      <c r="E49" s="5">
        <v>1</v>
      </c>
      <c r="F49" s="5">
        <v>1</v>
      </c>
      <c r="G49" s="5">
        <v>693</v>
      </c>
      <c r="H49" s="6"/>
    </row>
    <row r="50" s="2" customFormat="1" ht="32" customHeight="1" spans="1:8">
      <c r="A50" s="4">
        <f>48</f>
        <v>48</v>
      </c>
      <c r="B50" s="4" t="s">
        <v>59</v>
      </c>
      <c r="C50" s="4" t="s">
        <v>71</v>
      </c>
      <c r="D50" s="4" t="s">
        <v>19</v>
      </c>
      <c r="E50" s="5">
        <v>1</v>
      </c>
      <c r="F50" s="5">
        <v>1</v>
      </c>
      <c r="G50" s="5">
        <v>693</v>
      </c>
      <c r="H50" s="6"/>
    </row>
    <row r="51" s="2" customFormat="1" ht="32" customHeight="1" spans="1:8">
      <c r="A51" s="4">
        <f>49</f>
        <v>49</v>
      </c>
      <c r="B51" s="4" t="s">
        <v>59</v>
      </c>
      <c r="C51" s="4" t="s">
        <v>72</v>
      </c>
      <c r="D51" s="4" t="s">
        <v>19</v>
      </c>
      <c r="E51" s="5">
        <v>1</v>
      </c>
      <c r="F51" s="5">
        <v>1</v>
      </c>
      <c r="G51" s="5">
        <v>693</v>
      </c>
      <c r="H51" s="6"/>
    </row>
    <row r="52" s="2" customFormat="1" ht="32" customHeight="1" spans="1:8">
      <c r="A52" s="4">
        <f>50</f>
        <v>50</v>
      </c>
      <c r="B52" s="4" t="s">
        <v>73</v>
      </c>
      <c r="C52" s="4" t="s">
        <v>74</v>
      </c>
      <c r="D52" s="4" t="s">
        <v>19</v>
      </c>
      <c r="E52" s="5">
        <v>1</v>
      </c>
      <c r="F52" s="5">
        <v>1</v>
      </c>
      <c r="G52" s="5">
        <v>693</v>
      </c>
      <c r="H52" s="6"/>
    </row>
    <row r="53" s="2" customFormat="1" ht="32" customHeight="1" spans="1:8">
      <c r="A53" s="4">
        <f>51</f>
        <v>51</v>
      </c>
      <c r="B53" s="4" t="s">
        <v>73</v>
      </c>
      <c r="C53" s="4" t="s">
        <v>75</v>
      </c>
      <c r="D53" s="4" t="s">
        <v>19</v>
      </c>
      <c r="E53" s="5">
        <v>1</v>
      </c>
      <c r="F53" s="5">
        <v>1</v>
      </c>
      <c r="G53" s="5">
        <v>693</v>
      </c>
      <c r="H53" s="6"/>
    </row>
    <row r="54" s="2" customFormat="1" ht="32" customHeight="1" spans="1:8">
      <c r="A54" s="4">
        <f>52</f>
        <v>52</v>
      </c>
      <c r="B54" s="4" t="s">
        <v>73</v>
      </c>
      <c r="C54" s="4" t="s">
        <v>76</v>
      </c>
      <c r="D54" s="4" t="s">
        <v>19</v>
      </c>
      <c r="E54" s="5">
        <v>1</v>
      </c>
      <c r="F54" s="5">
        <v>1</v>
      </c>
      <c r="G54" s="5">
        <v>693</v>
      </c>
      <c r="H54" s="6"/>
    </row>
    <row r="55" s="2" customFormat="1" ht="32" customHeight="1" spans="1:8">
      <c r="A55" s="4">
        <f>53</f>
        <v>53</v>
      </c>
      <c r="B55" s="4" t="s">
        <v>73</v>
      </c>
      <c r="C55" s="4" t="s">
        <v>77</v>
      </c>
      <c r="D55" s="4" t="s">
        <v>19</v>
      </c>
      <c r="E55" s="5">
        <v>1</v>
      </c>
      <c r="F55" s="5">
        <v>1</v>
      </c>
      <c r="G55" s="5">
        <v>693</v>
      </c>
      <c r="H55" s="6"/>
    </row>
    <row r="56" s="2" customFormat="1" ht="32" customHeight="1" spans="1:8">
      <c r="A56" s="4">
        <f>54</f>
        <v>54</v>
      </c>
      <c r="B56" s="4" t="s">
        <v>73</v>
      </c>
      <c r="C56" s="4" t="s">
        <v>78</v>
      </c>
      <c r="D56" s="4" t="s">
        <v>19</v>
      </c>
      <c r="E56" s="5">
        <v>1</v>
      </c>
      <c r="F56" s="5">
        <v>1</v>
      </c>
      <c r="G56" s="5">
        <v>693</v>
      </c>
      <c r="H56" s="6"/>
    </row>
    <row r="57" s="2" customFormat="1" ht="32" customHeight="1" spans="1:8">
      <c r="A57" s="4">
        <f>55</f>
        <v>55</v>
      </c>
      <c r="B57" s="4" t="s">
        <v>73</v>
      </c>
      <c r="C57" s="4" t="s">
        <v>79</v>
      </c>
      <c r="D57" s="4" t="s">
        <v>11</v>
      </c>
      <c r="E57" s="5">
        <v>1</v>
      </c>
      <c r="F57" s="5">
        <v>1</v>
      </c>
      <c r="G57" s="5">
        <v>962</v>
      </c>
      <c r="H57" s="6" t="s">
        <v>12</v>
      </c>
    </row>
    <row r="58" s="2" customFormat="1" ht="32" customHeight="1" spans="1:8">
      <c r="A58" s="4">
        <f>56</f>
        <v>56</v>
      </c>
      <c r="B58" s="4" t="s">
        <v>73</v>
      </c>
      <c r="C58" s="4" t="s">
        <v>80</v>
      </c>
      <c r="D58" s="4" t="s">
        <v>19</v>
      </c>
      <c r="E58" s="5">
        <v>1</v>
      </c>
      <c r="F58" s="5">
        <v>1</v>
      </c>
      <c r="G58" s="5">
        <v>693</v>
      </c>
      <c r="H58" s="6"/>
    </row>
    <row r="59" s="2" customFormat="1" ht="32" customHeight="1" spans="1:8">
      <c r="A59" s="4">
        <f>57</f>
        <v>57</v>
      </c>
      <c r="B59" s="4" t="s">
        <v>73</v>
      </c>
      <c r="C59" s="4" t="s">
        <v>81</v>
      </c>
      <c r="D59" s="4" t="s">
        <v>19</v>
      </c>
      <c r="E59" s="5">
        <v>1</v>
      </c>
      <c r="F59" s="5">
        <v>1</v>
      </c>
      <c r="G59" s="5">
        <v>693</v>
      </c>
      <c r="H59" s="6"/>
    </row>
    <row r="60" s="2" customFormat="1" ht="32" customHeight="1" spans="1:8">
      <c r="A60" s="4">
        <f>58</f>
        <v>58</v>
      </c>
      <c r="B60" s="4" t="s">
        <v>73</v>
      </c>
      <c r="C60" s="4" t="s">
        <v>82</v>
      </c>
      <c r="D60" s="4" t="s">
        <v>19</v>
      </c>
      <c r="E60" s="5">
        <v>1</v>
      </c>
      <c r="F60" s="5">
        <v>1</v>
      </c>
      <c r="G60" s="5">
        <v>693</v>
      </c>
      <c r="H60" s="6"/>
    </row>
    <row r="61" s="2" customFormat="1" ht="32" customHeight="1" spans="1:8">
      <c r="A61" s="4">
        <f>59</f>
        <v>59</v>
      </c>
      <c r="B61" s="4" t="s">
        <v>73</v>
      </c>
      <c r="C61" s="4" t="s">
        <v>83</v>
      </c>
      <c r="D61" s="4" t="s">
        <v>19</v>
      </c>
      <c r="E61" s="5">
        <v>1</v>
      </c>
      <c r="F61" s="5">
        <v>1</v>
      </c>
      <c r="G61" s="5">
        <v>693</v>
      </c>
      <c r="H61" s="6"/>
    </row>
    <row r="62" s="2" customFormat="1" ht="32" customHeight="1" spans="1:8">
      <c r="A62" s="4">
        <f>60</f>
        <v>60</v>
      </c>
      <c r="B62" s="4" t="s">
        <v>84</v>
      </c>
      <c r="C62" s="4" t="s">
        <v>85</v>
      </c>
      <c r="D62" s="4" t="s">
        <v>19</v>
      </c>
      <c r="E62" s="5">
        <v>1</v>
      </c>
      <c r="F62" s="5">
        <v>1</v>
      </c>
      <c r="G62" s="5">
        <v>693</v>
      </c>
      <c r="H62" s="6"/>
    </row>
    <row r="63" s="2" customFormat="1" ht="32" customHeight="1" spans="1:8">
      <c r="A63" s="4">
        <f>61</f>
        <v>61</v>
      </c>
      <c r="B63" s="4" t="s">
        <v>84</v>
      </c>
      <c r="C63" s="4" t="s">
        <v>86</v>
      </c>
      <c r="D63" s="4" t="s">
        <v>19</v>
      </c>
      <c r="E63" s="5">
        <v>1</v>
      </c>
      <c r="F63" s="5">
        <v>1</v>
      </c>
      <c r="G63" s="5">
        <v>693</v>
      </c>
      <c r="H63" s="6"/>
    </row>
    <row r="64" s="2" customFormat="1" ht="32" customHeight="1" spans="1:8">
      <c r="A64" s="4">
        <f>62</f>
        <v>62</v>
      </c>
      <c r="B64" s="4" t="s">
        <v>84</v>
      </c>
      <c r="C64" s="4" t="s">
        <v>87</v>
      </c>
      <c r="D64" s="4" t="s">
        <v>19</v>
      </c>
      <c r="E64" s="5">
        <v>1</v>
      </c>
      <c r="F64" s="5">
        <v>1</v>
      </c>
      <c r="G64" s="5">
        <v>693</v>
      </c>
      <c r="H64" s="6"/>
    </row>
    <row r="65" s="2" customFormat="1" ht="32" customHeight="1" spans="1:8">
      <c r="A65" s="4">
        <f>63</f>
        <v>63</v>
      </c>
      <c r="B65" s="4" t="s">
        <v>84</v>
      </c>
      <c r="C65" s="4" t="s">
        <v>88</v>
      </c>
      <c r="D65" s="4" t="s">
        <v>19</v>
      </c>
      <c r="E65" s="5">
        <v>1</v>
      </c>
      <c r="F65" s="5">
        <v>1</v>
      </c>
      <c r="G65" s="5">
        <v>693</v>
      </c>
      <c r="H65" s="6"/>
    </row>
    <row r="66" s="2" customFormat="1" ht="32" customHeight="1" spans="1:8">
      <c r="A66" s="4">
        <f>64</f>
        <v>64</v>
      </c>
      <c r="B66" s="4" t="s">
        <v>84</v>
      </c>
      <c r="C66" s="4" t="s">
        <v>89</v>
      </c>
      <c r="D66" s="4" t="s">
        <v>19</v>
      </c>
      <c r="E66" s="5">
        <v>1</v>
      </c>
      <c r="F66" s="5">
        <v>1</v>
      </c>
      <c r="G66" s="5">
        <v>693</v>
      </c>
      <c r="H66" s="6"/>
    </row>
    <row r="67" s="2" customFormat="1" ht="32" customHeight="1" spans="1:8">
      <c r="A67" s="4">
        <f>65</f>
        <v>65</v>
      </c>
      <c r="B67" s="4" t="s">
        <v>84</v>
      </c>
      <c r="C67" s="4" t="s">
        <v>90</v>
      </c>
      <c r="D67" s="4" t="s">
        <v>19</v>
      </c>
      <c r="E67" s="5">
        <v>1</v>
      </c>
      <c r="F67" s="5">
        <v>1</v>
      </c>
      <c r="G67" s="5">
        <v>693</v>
      </c>
      <c r="H67" s="6"/>
    </row>
    <row r="68" s="2" customFormat="1" ht="32" customHeight="1" spans="1:8">
      <c r="A68" s="4">
        <f>66</f>
        <v>66</v>
      </c>
      <c r="B68" s="4" t="s">
        <v>84</v>
      </c>
      <c r="C68" s="4" t="s">
        <v>91</v>
      </c>
      <c r="D68" s="4" t="s">
        <v>19</v>
      </c>
      <c r="E68" s="5">
        <v>1</v>
      </c>
      <c r="F68" s="5">
        <v>1</v>
      </c>
      <c r="G68" s="5">
        <v>693</v>
      </c>
      <c r="H68" s="6"/>
    </row>
    <row r="69" s="2" customFormat="1" ht="32" customHeight="1" spans="1:8">
      <c r="A69" s="4">
        <f>67</f>
        <v>67</v>
      </c>
      <c r="B69" s="4" t="s">
        <v>84</v>
      </c>
      <c r="C69" s="4" t="s">
        <v>92</v>
      </c>
      <c r="D69" s="4" t="s">
        <v>19</v>
      </c>
      <c r="E69" s="5">
        <v>1</v>
      </c>
      <c r="F69" s="5">
        <v>1</v>
      </c>
      <c r="G69" s="5">
        <v>693</v>
      </c>
      <c r="H69" s="6"/>
    </row>
    <row r="70" s="2" customFormat="1" ht="32" customHeight="1" spans="1:8">
      <c r="A70" s="4">
        <f>68</f>
        <v>68</v>
      </c>
      <c r="B70" s="4" t="s">
        <v>84</v>
      </c>
      <c r="C70" s="4" t="s">
        <v>93</v>
      </c>
      <c r="D70" s="4" t="s">
        <v>19</v>
      </c>
      <c r="E70" s="5">
        <v>1</v>
      </c>
      <c r="F70" s="5">
        <v>1</v>
      </c>
      <c r="G70" s="5">
        <v>693</v>
      </c>
      <c r="H70" s="6"/>
    </row>
    <row r="71" s="2" customFormat="1" ht="32" customHeight="1" spans="1:8">
      <c r="A71" s="4">
        <f>69</f>
        <v>69</v>
      </c>
      <c r="B71" s="4" t="s">
        <v>94</v>
      </c>
      <c r="C71" s="4" t="s">
        <v>95</v>
      </c>
      <c r="D71" s="4" t="s">
        <v>19</v>
      </c>
      <c r="E71" s="5">
        <v>1</v>
      </c>
      <c r="F71" s="5">
        <v>1</v>
      </c>
      <c r="G71" s="5">
        <v>693</v>
      </c>
      <c r="H71" s="6"/>
    </row>
    <row r="72" s="2" customFormat="1" ht="32" customHeight="1" spans="1:8">
      <c r="A72" s="4">
        <f>70</f>
        <v>70</v>
      </c>
      <c r="B72" s="4" t="s">
        <v>94</v>
      </c>
      <c r="C72" s="4" t="s">
        <v>96</v>
      </c>
      <c r="D72" s="4" t="s">
        <v>51</v>
      </c>
      <c r="E72" s="5">
        <v>1</v>
      </c>
      <c r="F72" s="5">
        <v>1</v>
      </c>
      <c r="G72" s="5">
        <v>962</v>
      </c>
      <c r="H72" s="6"/>
    </row>
    <row r="73" s="2" customFormat="1" ht="32" customHeight="1" spans="1:8">
      <c r="A73" s="4">
        <f>71</f>
        <v>71</v>
      </c>
      <c r="B73" s="4" t="s">
        <v>94</v>
      </c>
      <c r="C73" s="4" t="s">
        <v>97</v>
      </c>
      <c r="D73" s="4" t="s">
        <v>19</v>
      </c>
      <c r="E73" s="5">
        <v>1</v>
      </c>
      <c r="F73" s="5">
        <v>1</v>
      </c>
      <c r="G73" s="5">
        <v>693</v>
      </c>
      <c r="H73" s="6"/>
    </row>
    <row r="74" s="2" customFormat="1" ht="32" customHeight="1" spans="1:8">
      <c r="A74" s="4">
        <f>72</f>
        <v>72</v>
      </c>
      <c r="B74" s="4" t="s">
        <v>94</v>
      </c>
      <c r="C74" s="4" t="s">
        <v>98</v>
      </c>
      <c r="D74" s="4" t="s">
        <v>19</v>
      </c>
      <c r="E74" s="5">
        <v>1</v>
      </c>
      <c r="F74" s="5">
        <v>1</v>
      </c>
      <c r="G74" s="5">
        <v>693</v>
      </c>
      <c r="H74" s="6"/>
    </row>
    <row r="75" s="2" customFormat="1" ht="32" customHeight="1" spans="1:8">
      <c r="A75" s="4">
        <f>73</f>
        <v>73</v>
      </c>
      <c r="B75" s="4" t="s">
        <v>94</v>
      </c>
      <c r="C75" s="4" t="s">
        <v>99</v>
      </c>
      <c r="D75" s="4" t="s">
        <v>11</v>
      </c>
      <c r="E75" s="5">
        <v>1</v>
      </c>
      <c r="F75" s="5">
        <v>1</v>
      </c>
      <c r="G75" s="5">
        <v>962</v>
      </c>
      <c r="H75" s="6" t="s">
        <v>100</v>
      </c>
    </row>
    <row r="76" s="2" customFormat="1" ht="32" customHeight="1" spans="1:8">
      <c r="A76" s="4">
        <f>74</f>
        <v>74</v>
      </c>
      <c r="B76" s="4" t="s">
        <v>94</v>
      </c>
      <c r="C76" s="4" t="s">
        <v>101</v>
      </c>
      <c r="D76" s="4" t="s">
        <v>19</v>
      </c>
      <c r="E76" s="5">
        <v>1</v>
      </c>
      <c r="F76" s="5">
        <v>1</v>
      </c>
      <c r="G76" s="5">
        <v>693</v>
      </c>
      <c r="H76" s="6"/>
    </row>
    <row r="77" s="2" customFormat="1" ht="32" customHeight="1" spans="1:8">
      <c r="A77" s="4">
        <f>75</f>
        <v>75</v>
      </c>
      <c r="B77" s="4" t="s">
        <v>94</v>
      </c>
      <c r="C77" s="4" t="s">
        <v>102</v>
      </c>
      <c r="D77" s="4" t="s">
        <v>19</v>
      </c>
      <c r="E77" s="5">
        <v>1</v>
      </c>
      <c r="F77" s="5">
        <v>1</v>
      </c>
      <c r="G77" s="5">
        <v>693</v>
      </c>
      <c r="H77" s="6"/>
    </row>
    <row r="78" s="2" customFormat="1" ht="32" customHeight="1" spans="1:8">
      <c r="A78" s="4">
        <f>76</f>
        <v>76</v>
      </c>
      <c r="B78" s="4" t="s">
        <v>94</v>
      </c>
      <c r="C78" s="4" t="s">
        <v>103</v>
      </c>
      <c r="D78" s="4" t="s">
        <v>19</v>
      </c>
      <c r="E78" s="5">
        <v>1</v>
      </c>
      <c r="F78" s="5">
        <v>1</v>
      </c>
      <c r="G78" s="5">
        <v>693</v>
      </c>
      <c r="H78" s="6"/>
    </row>
    <row r="79" s="2" customFormat="1" ht="32" customHeight="1" spans="1:8">
      <c r="A79" s="4">
        <f>77</f>
        <v>77</v>
      </c>
      <c r="B79" s="4" t="s">
        <v>94</v>
      </c>
      <c r="C79" s="4" t="s">
        <v>104</v>
      </c>
      <c r="D79" s="4" t="s">
        <v>19</v>
      </c>
      <c r="E79" s="5">
        <v>1</v>
      </c>
      <c r="F79" s="5">
        <v>1</v>
      </c>
      <c r="G79" s="5">
        <v>693</v>
      </c>
      <c r="H79" s="6"/>
    </row>
    <row r="80" s="2" customFormat="1" ht="32" customHeight="1" spans="1:8">
      <c r="A80" s="4">
        <f>78</f>
        <v>78</v>
      </c>
      <c r="B80" s="4" t="s">
        <v>105</v>
      </c>
      <c r="C80" s="4" t="s">
        <v>106</v>
      </c>
      <c r="D80" s="4" t="s">
        <v>19</v>
      </c>
      <c r="E80" s="5">
        <v>1</v>
      </c>
      <c r="F80" s="5">
        <v>1</v>
      </c>
      <c r="G80" s="5">
        <v>693</v>
      </c>
      <c r="H80" s="6"/>
    </row>
    <row r="81" s="2" customFormat="1" ht="32" customHeight="1" spans="1:8">
      <c r="A81" s="4">
        <f>79</f>
        <v>79</v>
      </c>
      <c r="B81" s="4" t="s">
        <v>105</v>
      </c>
      <c r="C81" s="4" t="s">
        <v>107</v>
      </c>
      <c r="D81" s="4" t="s">
        <v>19</v>
      </c>
      <c r="E81" s="5">
        <v>1</v>
      </c>
      <c r="F81" s="5">
        <v>1</v>
      </c>
      <c r="G81" s="5">
        <v>693</v>
      </c>
      <c r="H81" s="6"/>
    </row>
    <row r="82" s="2" customFormat="1" ht="32" customHeight="1" spans="1:8">
      <c r="A82" s="4">
        <f>80</f>
        <v>80</v>
      </c>
      <c r="B82" s="4" t="s">
        <v>105</v>
      </c>
      <c r="C82" s="4" t="s">
        <v>108</v>
      </c>
      <c r="D82" s="4" t="s">
        <v>19</v>
      </c>
      <c r="E82" s="5">
        <v>1</v>
      </c>
      <c r="F82" s="5">
        <v>1</v>
      </c>
      <c r="G82" s="5">
        <v>693</v>
      </c>
      <c r="H82" s="6"/>
    </row>
    <row r="83" s="2" customFormat="1" ht="32" customHeight="1" spans="1:8">
      <c r="A83" s="4">
        <f>81</f>
        <v>81</v>
      </c>
      <c r="B83" s="4" t="s">
        <v>105</v>
      </c>
      <c r="C83" s="4" t="s">
        <v>109</v>
      </c>
      <c r="D83" s="4" t="s">
        <v>19</v>
      </c>
      <c r="E83" s="5">
        <v>1</v>
      </c>
      <c r="F83" s="5">
        <v>1</v>
      </c>
      <c r="G83" s="5">
        <v>693</v>
      </c>
      <c r="H83" s="6"/>
    </row>
    <row r="84" s="2" customFormat="1" ht="32" customHeight="1" spans="1:8">
      <c r="A84" s="4">
        <f>82</f>
        <v>82</v>
      </c>
      <c r="B84" s="4" t="s">
        <v>105</v>
      </c>
      <c r="C84" s="4" t="s">
        <v>110</v>
      </c>
      <c r="D84" s="4" t="s">
        <v>19</v>
      </c>
      <c r="E84" s="5">
        <v>1</v>
      </c>
      <c r="F84" s="5">
        <v>1</v>
      </c>
      <c r="G84" s="5">
        <v>693</v>
      </c>
      <c r="H84" s="6"/>
    </row>
    <row r="85" s="2" customFormat="1" ht="32" customHeight="1" spans="1:8">
      <c r="A85" s="4">
        <f>83</f>
        <v>83</v>
      </c>
      <c r="B85" s="4" t="s">
        <v>105</v>
      </c>
      <c r="C85" s="4" t="s">
        <v>111</v>
      </c>
      <c r="D85" s="4" t="s">
        <v>19</v>
      </c>
      <c r="E85" s="5">
        <v>1</v>
      </c>
      <c r="F85" s="5">
        <v>1</v>
      </c>
      <c r="G85" s="5">
        <v>693</v>
      </c>
      <c r="H85" s="6"/>
    </row>
    <row r="86" s="2" customFormat="1" ht="32" customHeight="1" spans="1:8">
      <c r="A86" s="4">
        <f>84</f>
        <v>84</v>
      </c>
      <c r="B86" s="4" t="s">
        <v>105</v>
      </c>
      <c r="C86" s="4" t="s">
        <v>112</v>
      </c>
      <c r="D86" s="4" t="s">
        <v>19</v>
      </c>
      <c r="E86" s="5">
        <v>1</v>
      </c>
      <c r="F86" s="5">
        <v>1</v>
      </c>
      <c r="G86" s="5">
        <v>693</v>
      </c>
      <c r="H86" s="6"/>
    </row>
    <row r="87" s="2" customFormat="1" ht="32" customHeight="1" spans="1:8">
      <c r="A87" s="4">
        <f>85</f>
        <v>85</v>
      </c>
      <c r="B87" s="4" t="s">
        <v>105</v>
      </c>
      <c r="C87" s="4" t="s">
        <v>113</v>
      </c>
      <c r="D87" s="4" t="s">
        <v>19</v>
      </c>
      <c r="E87" s="5">
        <v>1</v>
      </c>
      <c r="F87" s="5">
        <v>1</v>
      </c>
      <c r="G87" s="5">
        <v>693</v>
      </c>
      <c r="H87" s="6"/>
    </row>
    <row r="88" s="2" customFormat="1" ht="32" customHeight="1" spans="1:8">
      <c r="A88" s="4">
        <f>86</f>
        <v>86</v>
      </c>
      <c r="B88" s="4" t="s">
        <v>105</v>
      </c>
      <c r="C88" s="4" t="s">
        <v>114</v>
      </c>
      <c r="D88" s="4" t="s">
        <v>19</v>
      </c>
      <c r="E88" s="5">
        <v>1</v>
      </c>
      <c r="F88" s="5">
        <v>1</v>
      </c>
      <c r="G88" s="5">
        <v>693</v>
      </c>
      <c r="H88" s="6"/>
    </row>
    <row r="89" s="2" customFormat="1" ht="32" customHeight="1" spans="1:8">
      <c r="A89" s="4">
        <f>87</f>
        <v>87</v>
      </c>
      <c r="B89" s="4" t="s">
        <v>105</v>
      </c>
      <c r="C89" s="4" t="s">
        <v>115</v>
      </c>
      <c r="D89" s="4" t="s">
        <v>19</v>
      </c>
      <c r="E89" s="5">
        <v>1</v>
      </c>
      <c r="F89" s="5">
        <v>1</v>
      </c>
      <c r="G89" s="5">
        <v>693</v>
      </c>
      <c r="H89" s="6"/>
    </row>
    <row r="90" s="2" customFormat="1" ht="32" customHeight="1" spans="1:8">
      <c r="A90" s="4">
        <f>88</f>
        <v>88</v>
      </c>
      <c r="B90" s="4" t="s">
        <v>116</v>
      </c>
      <c r="C90" s="4" t="s">
        <v>117</v>
      </c>
      <c r="D90" s="4" t="s">
        <v>19</v>
      </c>
      <c r="E90" s="5">
        <v>1</v>
      </c>
      <c r="F90" s="5">
        <v>1</v>
      </c>
      <c r="G90" s="5">
        <v>693</v>
      </c>
      <c r="H90" s="6"/>
    </row>
    <row r="91" s="2" customFormat="1" ht="32" customHeight="1" spans="1:8">
      <c r="A91" s="4">
        <f>89</f>
        <v>89</v>
      </c>
      <c r="B91" s="4" t="s">
        <v>116</v>
      </c>
      <c r="C91" s="4" t="s">
        <v>118</v>
      </c>
      <c r="D91" s="4" t="s">
        <v>19</v>
      </c>
      <c r="E91" s="5">
        <v>1</v>
      </c>
      <c r="F91" s="5">
        <v>1</v>
      </c>
      <c r="G91" s="5">
        <v>693</v>
      </c>
      <c r="H91" s="6"/>
    </row>
    <row r="92" s="2" customFormat="1" ht="32" customHeight="1" spans="1:8">
      <c r="A92" s="4">
        <f>90</f>
        <v>90</v>
      </c>
      <c r="B92" s="4" t="s">
        <v>116</v>
      </c>
      <c r="C92" s="4" t="s">
        <v>119</v>
      </c>
      <c r="D92" s="4" t="s">
        <v>19</v>
      </c>
      <c r="E92" s="5">
        <v>1</v>
      </c>
      <c r="F92" s="5">
        <v>1</v>
      </c>
      <c r="G92" s="5">
        <v>693</v>
      </c>
      <c r="H92" s="6"/>
    </row>
    <row r="93" s="2" customFormat="1" ht="32" customHeight="1" spans="1:8">
      <c r="A93" s="4">
        <f>91</f>
        <v>91</v>
      </c>
      <c r="B93" s="4" t="s">
        <v>116</v>
      </c>
      <c r="C93" s="4" t="s">
        <v>120</v>
      </c>
      <c r="D93" s="4" t="s">
        <v>11</v>
      </c>
      <c r="E93" s="5">
        <v>1</v>
      </c>
      <c r="F93" s="5">
        <v>1</v>
      </c>
      <c r="G93" s="5">
        <v>962</v>
      </c>
      <c r="H93" s="6" t="s">
        <v>12</v>
      </c>
    </row>
    <row r="94" s="2" customFormat="1" ht="32" customHeight="1" spans="1:8">
      <c r="A94" s="4">
        <f>92</f>
        <v>92</v>
      </c>
      <c r="B94" s="4" t="s">
        <v>116</v>
      </c>
      <c r="C94" s="4" t="s">
        <v>121</v>
      </c>
      <c r="D94" s="4" t="s">
        <v>19</v>
      </c>
      <c r="E94" s="5">
        <v>1</v>
      </c>
      <c r="F94" s="5">
        <v>1</v>
      </c>
      <c r="G94" s="5">
        <v>693</v>
      </c>
      <c r="H94" s="6"/>
    </row>
    <row r="95" s="2" customFormat="1" ht="32" customHeight="1" spans="1:8">
      <c r="A95" s="4">
        <f>93</f>
        <v>93</v>
      </c>
      <c r="B95" s="4" t="s">
        <v>116</v>
      </c>
      <c r="C95" s="4" t="s">
        <v>122</v>
      </c>
      <c r="D95" s="4" t="s">
        <v>19</v>
      </c>
      <c r="E95" s="5">
        <v>1</v>
      </c>
      <c r="F95" s="5">
        <v>1</v>
      </c>
      <c r="G95" s="5">
        <v>693</v>
      </c>
      <c r="H95" s="6"/>
    </row>
    <row r="96" s="2" customFormat="1" ht="32" customHeight="1" spans="1:8">
      <c r="A96" s="4">
        <f>94</f>
        <v>94</v>
      </c>
      <c r="B96" s="4" t="s">
        <v>116</v>
      </c>
      <c r="C96" s="4" t="s">
        <v>123</v>
      </c>
      <c r="D96" s="4" t="s">
        <v>11</v>
      </c>
      <c r="E96" s="5">
        <v>1</v>
      </c>
      <c r="F96" s="5">
        <v>1</v>
      </c>
      <c r="G96" s="5">
        <v>962</v>
      </c>
      <c r="H96" s="6" t="s">
        <v>12</v>
      </c>
    </row>
    <row r="97" s="2" customFormat="1" ht="32" customHeight="1" spans="1:8">
      <c r="A97" s="4">
        <f>95</f>
        <v>95</v>
      </c>
      <c r="B97" s="4" t="s">
        <v>116</v>
      </c>
      <c r="C97" s="4" t="s">
        <v>124</v>
      </c>
      <c r="D97" s="4" t="s">
        <v>19</v>
      </c>
      <c r="E97" s="5">
        <v>1</v>
      </c>
      <c r="F97" s="5">
        <v>1</v>
      </c>
      <c r="G97" s="5">
        <v>693</v>
      </c>
      <c r="H97" s="6"/>
    </row>
    <row r="98" s="2" customFormat="1" ht="32" customHeight="1" spans="1:8">
      <c r="A98" s="4">
        <f>96</f>
        <v>96</v>
      </c>
      <c r="B98" s="4" t="s">
        <v>116</v>
      </c>
      <c r="C98" s="4" t="s">
        <v>125</v>
      </c>
      <c r="D98" s="4" t="s">
        <v>19</v>
      </c>
      <c r="E98" s="5">
        <v>1</v>
      </c>
      <c r="F98" s="5">
        <v>1</v>
      </c>
      <c r="G98" s="5">
        <v>693</v>
      </c>
      <c r="H98" s="6"/>
    </row>
    <row r="99" s="2" customFormat="1" ht="32" customHeight="1" spans="1:8">
      <c r="A99" s="4">
        <f>97</f>
        <v>97</v>
      </c>
      <c r="B99" s="4" t="s">
        <v>116</v>
      </c>
      <c r="C99" s="4" t="s">
        <v>126</v>
      </c>
      <c r="D99" s="4" t="s">
        <v>19</v>
      </c>
      <c r="E99" s="5">
        <v>1</v>
      </c>
      <c r="F99" s="5">
        <v>1</v>
      </c>
      <c r="G99" s="5">
        <v>693</v>
      </c>
      <c r="H99" s="6"/>
    </row>
    <row r="100" s="2" customFormat="1" ht="32" customHeight="1" spans="1:8">
      <c r="A100" s="4">
        <f>98</f>
        <v>98</v>
      </c>
      <c r="B100" s="4" t="s">
        <v>116</v>
      </c>
      <c r="C100" s="4" t="s">
        <v>127</v>
      </c>
      <c r="D100" s="4" t="s">
        <v>19</v>
      </c>
      <c r="E100" s="5">
        <v>1</v>
      </c>
      <c r="F100" s="5">
        <v>1</v>
      </c>
      <c r="G100" s="5">
        <v>693</v>
      </c>
      <c r="H100" s="6"/>
    </row>
    <row r="101" s="2" customFormat="1" ht="32" customHeight="1" spans="1:8">
      <c r="A101" s="4">
        <f>99</f>
        <v>99</v>
      </c>
      <c r="B101" s="4" t="s">
        <v>116</v>
      </c>
      <c r="C101" s="4" t="s">
        <v>128</v>
      </c>
      <c r="D101" s="4" t="s">
        <v>19</v>
      </c>
      <c r="E101" s="5">
        <v>1</v>
      </c>
      <c r="F101" s="5">
        <v>1</v>
      </c>
      <c r="G101" s="5">
        <v>693</v>
      </c>
      <c r="H101" s="6"/>
    </row>
    <row r="102" s="2" customFormat="1" ht="32" customHeight="1" spans="1:8">
      <c r="A102" s="4">
        <f>100</f>
        <v>100</v>
      </c>
      <c r="B102" s="4" t="s">
        <v>116</v>
      </c>
      <c r="C102" s="4" t="s">
        <v>129</v>
      </c>
      <c r="D102" s="4" t="s">
        <v>19</v>
      </c>
      <c r="E102" s="5">
        <v>1</v>
      </c>
      <c r="F102" s="5">
        <v>1</v>
      </c>
      <c r="G102" s="5">
        <v>693</v>
      </c>
      <c r="H102" s="6"/>
    </row>
    <row r="103" s="2" customFormat="1" ht="32" customHeight="1" spans="1:8">
      <c r="A103" s="4">
        <f>101</f>
        <v>101</v>
      </c>
      <c r="B103" s="4" t="s">
        <v>116</v>
      </c>
      <c r="C103" s="4" t="s">
        <v>130</v>
      </c>
      <c r="D103" s="4" t="s">
        <v>19</v>
      </c>
      <c r="E103" s="5">
        <v>1</v>
      </c>
      <c r="F103" s="5">
        <v>1</v>
      </c>
      <c r="G103" s="5">
        <v>693</v>
      </c>
      <c r="H103" s="6"/>
    </row>
    <row r="104" s="2" customFormat="1" ht="32" customHeight="1" spans="1:8">
      <c r="A104" s="4">
        <f>102</f>
        <v>102</v>
      </c>
      <c r="B104" s="4" t="s">
        <v>116</v>
      </c>
      <c r="C104" s="4" t="s">
        <v>131</v>
      </c>
      <c r="D104" s="4" t="s">
        <v>11</v>
      </c>
      <c r="E104" s="5">
        <v>1</v>
      </c>
      <c r="F104" s="5">
        <v>1</v>
      </c>
      <c r="G104" s="5">
        <v>962</v>
      </c>
      <c r="H104" s="6" t="s">
        <v>12</v>
      </c>
    </row>
    <row r="105" s="2" customFormat="1" ht="32" customHeight="1" spans="1:8">
      <c r="A105" s="4">
        <f>103</f>
        <v>103</v>
      </c>
      <c r="B105" s="4" t="s">
        <v>116</v>
      </c>
      <c r="C105" s="4" t="s">
        <v>132</v>
      </c>
      <c r="D105" s="4" t="s">
        <v>19</v>
      </c>
      <c r="E105" s="5">
        <v>1</v>
      </c>
      <c r="F105" s="5">
        <v>1</v>
      </c>
      <c r="G105" s="5">
        <v>693</v>
      </c>
      <c r="H105" s="6"/>
    </row>
    <row r="106" s="2" customFormat="1" ht="32" customHeight="1" spans="1:8">
      <c r="A106" s="4">
        <f>104</f>
        <v>104</v>
      </c>
      <c r="B106" s="4" t="s">
        <v>133</v>
      </c>
      <c r="C106" s="4" t="s">
        <v>134</v>
      </c>
      <c r="D106" s="4" t="s">
        <v>19</v>
      </c>
      <c r="E106" s="5">
        <v>1</v>
      </c>
      <c r="F106" s="5">
        <v>1</v>
      </c>
      <c r="G106" s="5">
        <v>693</v>
      </c>
      <c r="H106" s="6"/>
    </row>
    <row r="107" s="2" customFormat="1" ht="32" customHeight="1" spans="1:8">
      <c r="A107" s="4">
        <f>105</f>
        <v>105</v>
      </c>
      <c r="B107" s="4" t="s">
        <v>133</v>
      </c>
      <c r="C107" s="4" t="s">
        <v>135</v>
      </c>
      <c r="D107" s="4" t="s">
        <v>19</v>
      </c>
      <c r="E107" s="5">
        <v>1</v>
      </c>
      <c r="F107" s="5">
        <v>1</v>
      </c>
      <c r="G107" s="5">
        <v>693</v>
      </c>
      <c r="H107" s="6"/>
    </row>
    <row r="108" s="2" customFormat="1" ht="32" customHeight="1" spans="1:8">
      <c r="A108" s="4">
        <f>106</f>
        <v>106</v>
      </c>
      <c r="B108" s="4" t="s">
        <v>133</v>
      </c>
      <c r="C108" s="4" t="s">
        <v>136</v>
      </c>
      <c r="D108" s="4" t="s">
        <v>19</v>
      </c>
      <c r="E108" s="5">
        <v>1</v>
      </c>
      <c r="F108" s="5">
        <v>1</v>
      </c>
      <c r="G108" s="5">
        <v>693</v>
      </c>
      <c r="H108" s="6"/>
    </row>
    <row r="109" s="2" customFormat="1" ht="32" customHeight="1" spans="1:8">
      <c r="A109" s="4">
        <f>107</f>
        <v>107</v>
      </c>
      <c r="B109" s="4" t="s">
        <v>133</v>
      </c>
      <c r="C109" s="4" t="s">
        <v>137</v>
      </c>
      <c r="D109" s="4" t="s">
        <v>11</v>
      </c>
      <c r="E109" s="5">
        <v>1</v>
      </c>
      <c r="F109" s="5">
        <v>1</v>
      </c>
      <c r="G109" s="5">
        <v>962</v>
      </c>
      <c r="H109" s="6" t="s">
        <v>12</v>
      </c>
    </row>
    <row r="110" s="2" customFormat="1" ht="32" customHeight="1" spans="1:8">
      <c r="A110" s="4">
        <f>108</f>
        <v>108</v>
      </c>
      <c r="B110" s="4" t="s">
        <v>133</v>
      </c>
      <c r="C110" s="4" t="s">
        <v>138</v>
      </c>
      <c r="D110" s="4" t="s">
        <v>19</v>
      </c>
      <c r="E110" s="5">
        <v>1</v>
      </c>
      <c r="F110" s="5">
        <v>1</v>
      </c>
      <c r="G110" s="5">
        <v>693</v>
      </c>
      <c r="H110" s="6"/>
    </row>
    <row r="111" s="2" customFormat="1" ht="32" customHeight="1" spans="1:8">
      <c r="A111" s="4">
        <f>109</f>
        <v>109</v>
      </c>
      <c r="B111" s="4" t="s">
        <v>133</v>
      </c>
      <c r="C111" s="4" t="s">
        <v>139</v>
      </c>
      <c r="D111" s="4" t="s">
        <v>19</v>
      </c>
      <c r="E111" s="5">
        <v>1</v>
      </c>
      <c r="F111" s="5">
        <v>1</v>
      </c>
      <c r="G111" s="5">
        <v>693</v>
      </c>
      <c r="H111" s="6"/>
    </row>
    <row r="112" s="2" customFormat="1" ht="32" customHeight="1" spans="1:8">
      <c r="A112" s="4">
        <f>110</f>
        <v>110</v>
      </c>
      <c r="B112" s="4" t="s">
        <v>133</v>
      </c>
      <c r="C112" s="4" t="s">
        <v>140</v>
      </c>
      <c r="D112" s="4" t="s">
        <v>19</v>
      </c>
      <c r="E112" s="5">
        <v>1</v>
      </c>
      <c r="F112" s="5">
        <v>1</v>
      </c>
      <c r="G112" s="5">
        <v>693</v>
      </c>
      <c r="H112" s="6"/>
    </row>
    <row r="113" s="2" customFormat="1" ht="32" customHeight="1" spans="1:8">
      <c r="A113" s="4">
        <f>111</f>
        <v>111</v>
      </c>
      <c r="B113" s="4" t="s">
        <v>133</v>
      </c>
      <c r="C113" s="4" t="s">
        <v>141</v>
      </c>
      <c r="D113" s="4" t="s">
        <v>19</v>
      </c>
      <c r="E113" s="5">
        <v>1</v>
      </c>
      <c r="F113" s="5">
        <v>1</v>
      </c>
      <c r="G113" s="5">
        <v>693</v>
      </c>
      <c r="H113" s="6"/>
    </row>
    <row r="114" s="2" customFormat="1" ht="32" customHeight="1" spans="1:8">
      <c r="A114" s="4">
        <f>112</f>
        <v>112</v>
      </c>
      <c r="B114" s="4" t="s">
        <v>133</v>
      </c>
      <c r="C114" s="4" t="s">
        <v>142</v>
      </c>
      <c r="D114" s="4" t="s">
        <v>51</v>
      </c>
      <c r="E114" s="5">
        <v>1</v>
      </c>
      <c r="F114" s="5">
        <v>1</v>
      </c>
      <c r="G114" s="5">
        <v>962</v>
      </c>
      <c r="H114" s="6"/>
    </row>
    <row r="115" s="2" customFormat="1" ht="32" customHeight="1" spans="1:8">
      <c r="A115" s="4">
        <f>113</f>
        <v>113</v>
      </c>
      <c r="B115" s="4" t="s">
        <v>143</v>
      </c>
      <c r="C115" s="4" t="s">
        <v>144</v>
      </c>
      <c r="D115" s="4" t="s">
        <v>11</v>
      </c>
      <c r="E115" s="5">
        <v>1</v>
      </c>
      <c r="F115" s="5">
        <v>1</v>
      </c>
      <c r="G115" s="5">
        <v>962</v>
      </c>
      <c r="H115" s="6" t="s">
        <v>12</v>
      </c>
    </row>
    <row r="116" s="2" customFormat="1" ht="32" customHeight="1" spans="1:8">
      <c r="A116" s="4">
        <f>114</f>
        <v>114</v>
      </c>
      <c r="B116" s="4" t="s">
        <v>143</v>
      </c>
      <c r="C116" s="4" t="s">
        <v>145</v>
      </c>
      <c r="D116" s="4" t="s">
        <v>19</v>
      </c>
      <c r="E116" s="5">
        <v>1</v>
      </c>
      <c r="F116" s="5">
        <v>1</v>
      </c>
      <c r="G116" s="5">
        <v>693</v>
      </c>
      <c r="H116" s="6"/>
    </row>
    <row r="117" s="2" customFormat="1" ht="32" customHeight="1" spans="1:8">
      <c r="A117" s="4">
        <f>115</f>
        <v>115</v>
      </c>
      <c r="B117" s="4" t="s">
        <v>143</v>
      </c>
      <c r="C117" s="4" t="s">
        <v>146</v>
      </c>
      <c r="D117" s="4" t="s">
        <v>19</v>
      </c>
      <c r="E117" s="5">
        <v>1</v>
      </c>
      <c r="F117" s="5">
        <v>1</v>
      </c>
      <c r="G117" s="5">
        <v>693</v>
      </c>
      <c r="H117" s="6"/>
    </row>
    <row r="118" s="2" customFormat="1" ht="32" customHeight="1" spans="1:8">
      <c r="A118" s="4">
        <f>116</f>
        <v>116</v>
      </c>
      <c r="B118" s="4" t="s">
        <v>143</v>
      </c>
      <c r="C118" s="4" t="s">
        <v>147</v>
      </c>
      <c r="D118" s="4" t="s">
        <v>19</v>
      </c>
      <c r="E118" s="5">
        <v>1</v>
      </c>
      <c r="F118" s="5">
        <v>1</v>
      </c>
      <c r="G118" s="5">
        <v>693</v>
      </c>
      <c r="H118" s="6"/>
    </row>
    <row r="119" s="2" customFormat="1" ht="32" customHeight="1" spans="1:8">
      <c r="A119" s="4">
        <f>117</f>
        <v>117</v>
      </c>
      <c r="B119" s="4" t="s">
        <v>143</v>
      </c>
      <c r="C119" s="4" t="s">
        <v>148</v>
      </c>
      <c r="D119" s="4" t="s">
        <v>19</v>
      </c>
      <c r="E119" s="5">
        <v>1</v>
      </c>
      <c r="F119" s="5">
        <v>1</v>
      </c>
      <c r="G119" s="5">
        <v>693</v>
      </c>
      <c r="H119" s="6"/>
    </row>
    <row r="120" s="2" customFormat="1" ht="32" customHeight="1" spans="1:8">
      <c r="A120" s="4">
        <f>118</f>
        <v>118</v>
      </c>
      <c r="B120" s="4" t="s">
        <v>143</v>
      </c>
      <c r="C120" s="4" t="s">
        <v>149</v>
      </c>
      <c r="D120" s="4" t="s">
        <v>19</v>
      </c>
      <c r="E120" s="5">
        <v>1</v>
      </c>
      <c r="F120" s="5">
        <v>1</v>
      </c>
      <c r="G120" s="5">
        <v>693</v>
      </c>
      <c r="H120" s="6"/>
    </row>
    <row r="121" s="2" customFormat="1" ht="32" customHeight="1" spans="1:8">
      <c r="A121" s="4">
        <f>119</f>
        <v>119</v>
      </c>
      <c r="B121" s="4" t="s">
        <v>143</v>
      </c>
      <c r="C121" s="4" t="s">
        <v>150</v>
      </c>
      <c r="D121" s="4" t="s">
        <v>19</v>
      </c>
      <c r="E121" s="5">
        <v>1</v>
      </c>
      <c r="F121" s="5">
        <v>1</v>
      </c>
      <c r="G121" s="5">
        <v>693</v>
      </c>
      <c r="H121" s="6"/>
    </row>
    <row r="122" s="2" customFormat="1" ht="32" customHeight="1" spans="1:8">
      <c r="A122" s="4">
        <f>120</f>
        <v>120</v>
      </c>
      <c r="B122" s="4" t="s">
        <v>143</v>
      </c>
      <c r="C122" s="4" t="s">
        <v>151</v>
      </c>
      <c r="D122" s="4" t="s">
        <v>19</v>
      </c>
      <c r="E122" s="5">
        <v>1</v>
      </c>
      <c r="F122" s="5">
        <v>1</v>
      </c>
      <c r="G122" s="5">
        <v>693</v>
      </c>
      <c r="H122" s="6"/>
    </row>
    <row r="123" s="2" customFormat="1" ht="32" customHeight="1" spans="1:8">
      <c r="A123" s="4">
        <f>121</f>
        <v>121</v>
      </c>
      <c r="B123" s="4" t="s">
        <v>143</v>
      </c>
      <c r="C123" s="4" t="s">
        <v>152</v>
      </c>
      <c r="D123" s="4" t="s">
        <v>19</v>
      </c>
      <c r="E123" s="5">
        <v>1</v>
      </c>
      <c r="F123" s="5">
        <v>1</v>
      </c>
      <c r="G123" s="5">
        <v>693</v>
      </c>
      <c r="H123" s="6"/>
    </row>
    <row r="124" s="2" customFormat="1" ht="32" customHeight="1" spans="1:8">
      <c r="A124" s="4">
        <f>122</f>
        <v>122</v>
      </c>
      <c r="B124" s="4" t="s">
        <v>143</v>
      </c>
      <c r="C124" s="4" t="s">
        <v>153</v>
      </c>
      <c r="D124" s="4" t="s">
        <v>19</v>
      </c>
      <c r="E124" s="5">
        <v>1</v>
      </c>
      <c r="F124" s="5">
        <v>1</v>
      </c>
      <c r="G124" s="5">
        <v>693</v>
      </c>
      <c r="H124" s="6"/>
    </row>
    <row r="125" s="2" customFormat="1" ht="32" customHeight="1" spans="1:8">
      <c r="A125" s="4">
        <f>123</f>
        <v>123</v>
      </c>
      <c r="B125" s="4" t="s">
        <v>143</v>
      </c>
      <c r="C125" s="4" t="s">
        <v>154</v>
      </c>
      <c r="D125" s="4" t="s">
        <v>19</v>
      </c>
      <c r="E125" s="5">
        <v>1</v>
      </c>
      <c r="F125" s="5">
        <v>1</v>
      </c>
      <c r="G125" s="5">
        <v>693</v>
      </c>
      <c r="H125" s="6"/>
    </row>
    <row r="126" s="2" customFormat="1" ht="32" customHeight="1" spans="1:8">
      <c r="A126" s="4">
        <f>124</f>
        <v>124</v>
      </c>
      <c r="B126" s="4" t="s">
        <v>155</v>
      </c>
      <c r="C126" s="4" t="s">
        <v>156</v>
      </c>
      <c r="D126" s="4" t="s">
        <v>19</v>
      </c>
      <c r="E126" s="5">
        <v>1</v>
      </c>
      <c r="F126" s="5">
        <v>1</v>
      </c>
      <c r="G126" s="5">
        <v>693</v>
      </c>
      <c r="H126" s="6"/>
    </row>
    <row r="127" s="2" customFormat="1" ht="32" customHeight="1" spans="1:8">
      <c r="A127" s="4">
        <f>125</f>
        <v>125</v>
      </c>
      <c r="B127" s="4" t="s">
        <v>155</v>
      </c>
      <c r="C127" s="4" t="s">
        <v>157</v>
      </c>
      <c r="D127" s="4" t="s">
        <v>19</v>
      </c>
      <c r="E127" s="5">
        <v>1</v>
      </c>
      <c r="F127" s="5">
        <v>1</v>
      </c>
      <c r="G127" s="5">
        <v>693</v>
      </c>
      <c r="H127" s="6"/>
    </row>
    <row r="128" s="2" customFormat="1" ht="32" customHeight="1" spans="1:8">
      <c r="A128" s="4">
        <f>126</f>
        <v>126</v>
      </c>
      <c r="B128" s="4" t="s">
        <v>155</v>
      </c>
      <c r="C128" s="4" t="s">
        <v>158</v>
      </c>
      <c r="D128" s="4" t="s">
        <v>19</v>
      </c>
      <c r="E128" s="5">
        <v>1</v>
      </c>
      <c r="F128" s="5">
        <v>1</v>
      </c>
      <c r="G128" s="5">
        <v>693</v>
      </c>
      <c r="H128" s="6"/>
    </row>
    <row r="129" s="2" customFormat="1" ht="32" customHeight="1" spans="1:8">
      <c r="A129" s="4">
        <f>127</f>
        <v>127</v>
      </c>
      <c r="B129" s="4" t="s">
        <v>155</v>
      </c>
      <c r="C129" s="4" t="s">
        <v>159</v>
      </c>
      <c r="D129" s="4" t="s">
        <v>19</v>
      </c>
      <c r="E129" s="5">
        <v>1</v>
      </c>
      <c r="F129" s="5">
        <v>1</v>
      </c>
      <c r="G129" s="5">
        <v>693</v>
      </c>
      <c r="H129" s="6"/>
    </row>
    <row r="130" s="2" customFormat="1" ht="32" customHeight="1" spans="1:8">
      <c r="A130" s="4">
        <f>128</f>
        <v>128</v>
      </c>
      <c r="B130" s="4" t="s">
        <v>155</v>
      </c>
      <c r="C130" s="4" t="s">
        <v>160</v>
      </c>
      <c r="D130" s="4" t="s">
        <v>11</v>
      </c>
      <c r="E130" s="5">
        <v>1</v>
      </c>
      <c r="F130" s="5">
        <v>1</v>
      </c>
      <c r="G130" s="5">
        <v>962</v>
      </c>
      <c r="H130" s="6" t="s">
        <v>12</v>
      </c>
    </row>
    <row r="131" s="2" customFormat="1" ht="32" customHeight="1" spans="1:8">
      <c r="A131" s="4">
        <f>129</f>
        <v>129</v>
      </c>
      <c r="B131" s="4" t="s">
        <v>155</v>
      </c>
      <c r="C131" s="4" t="s">
        <v>161</v>
      </c>
      <c r="D131" s="4" t="s">
        <v>19</v>
      </c>
      <c r="E131" s="5">
        <v>1</v>
      </c>
      <c r="F131" s="5">
        <v>1</v>
      </c>
      <c r="G131" s="5">
        <v>693</v>
      </c>
      <c r="H131" s="6"/>
    </row>
    <row r="132" s="2" customFormat="1" ht="32" customHeight="1" spans="1:8">
      <c r="A132" s="4">
        <f>130</f>
        <v>130</v>
      </c>
      <c r="B132" s="4" t="s">
        <v>155</v>
      </c>
      <c r="C132" s="4" t="s">
        <v>162</v>
      </c>
      <c r="D132" s="4" t="s">
        <v>19</v>
      </c>
      <c r="E132" s="5">
        <v>1</v>
      </c>
      <c r="F132" s="5">
        <v>1</v>
      </c>
      <c r="G132" s="5">
        <v>693</v>
      </c>
      <c r="H132" s="6"/>
    </row>
    <row r="133" s="2" customFormat="1" ht="32" customHeight="1" spans="1:8">
      <c r="A133" s="4">
        <f>131</f>
        <v>131</v>
      </c>
      <c r="B133" s="4" t="s">
        <v>155</v>
      </c>
      <c r="C133" s="4" t="s">
        <v>163</v>
      </c>
      <c r="D133" s="4" t="s">
        <v>11</v>
      </c>
      <c r="E133" s="5">
        <v>1</v>
      </c>
      <c r="F133" s="5">
        <v>1</v>
      </c>
      <c r="G133" s="5">
        <v>962</v>
      </c>
      <c r="H133" s="6" t="s">
        <v>164</v>
      </c>
    </row>
    <row r="134" s="2" customFormat="1" ht="32" customHeight="1" spans="1:8">
      <c r="A134" s="4">
        <f>132</f>
        <v>132</v>
      </c>
      <c r="B134" s="4" t="s">
        <v>155</v>
      </c>
      <c r="C134" s="4" t="s">
        <v>165</v>
      </c>
      <c r="D134" s="4" t="s">
        <v>11</v>
      </c>
      <c r="E134" s="5">
        <v>1</v>
      </c>
      <c r="F134" s="5">
        <v>1</v>
      </c>
      <c r="G134" s="5">
        <v>962</v>
      </c>
      <c r="H134" s="6" t="s">
        <v>39</v>
      </c>
    </row>
    <row r="135" s="2" customFormat="1" ht="32" customHeight="1" spans="1:8">
      <c r="A135" s="4">
        <f>133</f>
        <v>133</v>
      </c>
      <c r="B135" s="4" t="s">
        <v>155</v>
      </c>
      <c r="C135" s="4" t="s">
        <v>166</v>
      </c>
      <c r="D135" s="4" t="s">
        <v>19</v>
      </c>
      <c r="E135" s="5">
        <v>1</v>
      </c>
      <c r="F135" s="5">
        <v>1</v>
      </c>
      <c r="G135" s="5">
        <v>693</v>
      </c>
      <c r="H135" s="6"/>
    </row>
    <row r="136" s="2" customFormat="1" ht="32" customHeight="1" spans="1:8">
      <c r="A136" s="4">
        <f>134</f>
        <v>134</v>
      </c>
      <c r="B136" s="4" t="s">
        <v>155</v>
      </c>
      <c r="C136" s="4" t="s">
        <v>167</v>
      </c>
      <c r="D136" s="4" t="s">
        <v>19</v>
      </c>
      <c r="E136" s="5">
        <v>1</v>
      </c>
      <c r="F136" s="5">
        <v>1</v>
      </c>
      <c r="G136" s="5">
        <v>693</v>
      </c>
      <c r="H136" s="6"/>
    </row>
    <row r="137" s="2" customFormat="1" ht="32" customHeight="1" spans="1:8">
      <c r="A137" s="4">
        <f>135</f>
        <v>135</v>
      </c>
      <c r="B137" s="4" t="s">
        <v>155</v>
      </c>
      <c r="C137" s="4" t="s">
        <v>168</v>
      </c>
      <c r="D137" s="4" t="s">
        <v>19</v>
      </c>
      <c r="E137" s="5">
        <v>1</v>
      </c>
      <c r="F137" s="5">
        <v>1</v>
      </c>
      <c r="G137" s="5">
        <v>693</v>
      </c>
      <c r="H137" s="6"/>
    </row>
    <row r="138" s="2" customFormat="1" ht="32" customHeight="1" spans="1:8">
      <c r="A138" s="4">
        <f>136</f>
        <v>136</v>
      </c>
      <c r="B138" s="4" t="s">
        <v>155</v>
      </c>
      <c r="C138" s="4" t="s">
        <v>169</v>
      </c>
      <c r="D138" s="4" t="s">
        <v>19</v>
      </c>
      <c r="E138" s="5">
        <v>1</v>
      </c>
      <c r="F138" s="5">
        <v>1</v>
      </c>
      <c r="G138" s="5">
        <v>693</v>
      </c>
      <c r="H138" s="6"/>
    </row>
    <row r="139" s="2" customFormat="1" ht="32" customHeight="1" spans="1:8">
      <c r="A139" s="4">
        <f>137</f>
        <v>137</v>
      </c>
      <c r="B139" s="4" t="s">
        <v>155</v>
      </c>
      <c r="C139" s="4" t="s">
        <v>170</v>
      </c>
      <c r="D139" s="4" t="s">
        <v>19</v>
      </c>
      <c r="E139" s="5">
        <v>1</v>
      </c>
      <c r="F139" s="5">
        <v>1</v>
      </c>
      <c r="G139" s="5">
        <v>693</v>
      </c>
      <c r="H139" s="6"/>
    </row>
    <row r="140" s="2" customFormat="1" ht="32" customHeight="1" spans="1:8">
      <c r="A140" s="4">
        <f>138</f>
        <v>138</v>
      </c>
      <c r="B140" s="4" t="s">
        <v>155</v>
      </c>
      <c r="C140" s="4" t="s">
        <v>171</v>
      </c>
      <c r="D140" s="4" t="s">
        <v>11</v>
      </c>
      <c r="E140" s="5">
        <v>1</v>
      </c>
      <c r="F140" s="5">
        <v>1</v>
      </c>
      <c r="G140" s="5">
        <v>962</v>
      </c>
      <c r="H140" s="6" t="s">
        <v>12</v>
      </c>
    </row>
    <row r="141" s="2" customFormat="1" ht="32" customHeight="1" spans="1:8">
      <c r="A141" s="4">
        <f>139</f>
        <v>139</v>
      </c>
      <c r="B141" s="4" t="s">
        <v>155</v>
      </c>
      <c r="C141" s="4" t="s">
        <v>172</v>
      </c>
      <c r="D141" s="4" t="s">
        <v>19</v>
      </c>
      <c r="E141" s="5">
        <v>1</v>
      </c>
      <c r="F141" s="5">
        <v>1</v>
      </c>
      <c r="G141" s="5">
        <v>693</v>
      </c>
      <c r="H141" s="6"/>
    </row>
    <row r="142" s="2" customFormat="1" ht="32" customHeight="1" spans="1:8">
      <c r="A142" s="4">
        <f>140</f>
        <v>140</v>
      </c>
      <c r="B142" s="4" t="s">
        <v>155</v>
      </c>
      <c r="C142" s="4" t="s">
        <v>173</v>
      </c>
      <c r="D142" s="4" t="s">
        <v>19</v>
      </c>
      <c r="E142" s="5">
        <v>1</v>
      </c>
      <c r="F142" s="5">
        <v>1</v>
      </c>
      <c r="G142" s="5">
        <v>693</v>
      </c>
      <c r="H142" s="6"/>
    </row>
    <row r="143" s="2" customFormat="1" ht="32" customHeight="1" spans="1:8">
      <c r="A143" s="4">
        <f>141</f>
        <v>141</v>
      </c>
      <c r="B143" s="4" t="s">
        <v>155</v>
      </c>
      <c r="C143" s="4" t="s">
        <v>174</v>
      </c>
      <c r="D143" s="4" t="s">
        <v>19</v>
      </c>
      <c r="E143" s="5">
        <v>1</v>
      </c>
      <c r="F143" s="5">
        <v>1</v>
      </c>
      <c r="G143" s="5">
        <v>693</v>
      </c>
      <c r="H143" s="6"/>
    </row>
    <row r="144" s="2" customFormat="1" ht="32" customHeight="1" spans="1:8">
      <c r="A144" s="4">
        <f>142</f>
        <v>142</v>
      </c>
      <c r="B144" s="4" t="s">
        <v>155</v>
      </c>
      <c r="C144" s="4" t="s">
        <v>175</v>
      </c>
      <c r="D144" s="4" t="s">
        <v>19</v>
      </c>
      <c r="E144" s="5">
        <v>1</v>
      </c>
      <c r="F144" s="5">
        <v>1</v>
      </c>
      <c r="G144" s="5">
        <v>693</v>
      </c>
      <c r="H144" s="6"/>
    </row>
    <row r="145" s="2" customFormat="1" ht="32" customHeight="1" spans="1:8">
      <c r="A145" s="4">
        <f>143</f>
        <v>143</v>
      </c>
      <c r="B145" s="4" t="s">
        <v>155</v>
      </c>
      <c r="C145" s="4" t="s">
        <v>176</v>
      </c>
      <c r="D145" s="4" t="s">
        <v>19</v>
      </c>
      <c r="E145" s="5">
        <v>1</v>
      </c>
      <c r="F145" s="5">
        <v>1</v>
      </c>
      <c r="G145" s="5">
        <v>693</v>
      </c>
      <c r="H145" s="6"/>
    </row>
    <row r="146" s="2" customFormat="1" ht="32" customHeight="1" spans="1:8">
      <c r="A146" s="4">
        <f>144</f>
        <v>144</v>
      </c>
      <c r="B146" s="4" t="s">
        <v>177</v>
      </c>
      <c r="C146" s="4" t="s">
        <v>178</v>
      </c>
      <c r="D146" s="4" t="s">
        <v>19</v>
      </c>
      <c r="E146" s="5">
        <v>1</v>
      </c>
      <c r="F146" s="5">
        <v>1</v>
      </c>
      <c r="G146" s="5">
        <v>693</v>
      </c>
      <c r="H146" s="6"/>
    </row>
    <row r="147" s="2" customFormat="1" ht="32" customHeight="1" spans="1:8">
      <c r="A147" s="4">
        <f>145</f>
        <v>145</v>
      </c>
      <c r="B147" s="4" t="s">
        <v>177</v>
      </c>
      <c r="C147" s="4" t="s">
        <v>179</v>
      </c>
      <c r="D147" s="4" t="s">
        <v>19</v>
      </c>
      <c r="E147" s="5">
        <v>1</v>
      </c>
      <c r="F147" s="5">
        <v>1</v>
      </c>
      <c r="G147" s="5">
        <v>693</v>
      </c>
      <c r="H147" s="6"/>
    </row>
    <row r="148" s="2" customFormat="1" ht="32" customHeight="1" spans="1:8">
      <c r="A148" s="4">
        <f>146</f>
        <v>146</v>
      </c>
      <c r="B148" s="4" t="s">
        <v>177</v>
      </c>
      <c r="C148" s="4" t="s">
        <v>180</v>
      </c>
      <c r="D148" s="4" t="s">
        <v>19</v>
      </c>
      <c r="E148" s="5">
        <v>1</v>
      </c>
      <c r="F148" s="5">
        <v>1</v>
      </c>
      <c r="G148" s="5">
        <v>693</v>
      </c>
      <c r="H148" s="6"/>
    </row>
    <row r="149" s="2" customFormat="1" ht="32" customHeight="1" spans="1:8">
      <c r="A149" s="4">
        <f>147</f>
        <v>147</v>
      </c>
      <c r="B149" s="4" t="s">
        <v>177</v>
      </c>
      <c r="C149" s="4" t="s">
        <v>181</v>
      </c>
      <c r="D149" s="4" t="s">
        <v>19</v>
      </c>
      <c r="E149" s="5">
        <v>1</v>
      </c>
      <c r="F149" s="5">
        <v>1</v>
      </c>
      <c r="G149" s="5">
        <v>693</v>
      </c>
      <c r="H149" s="6"/>
    </row>
    <row r="150" s="2" customFormat="1" ht="32" customHeight="1" spans="1:8">
      <c r="A150" s="4">
        <f>148</f>
        <v>148</v>
      </c>
      <c r="B150" s="4" t="s">
        <v>177</v>
      </c>
      <c r="C150" s="4" t="s">
        <v>182</v>
      </c>
      <c r="D150" s="4" t="s">
        <v>11</v>
      </c>
      <c r="E150" s="5">
        <v>1</v>
      </c>
      <c r="F150" s="5">
        <v>1</v>
      </c>
      <c r="G150" s="5">
        <v>962</v>
      </c>
      <c r="H150" s="6" t="s">
        <v>12</v>
      </c>
    </row>
    <row r="151" s="2" customFormat="1" ht="32" customHeight="1" spans="1:8">
      <c r="A151" s="4">
        <f>149</f>
        <v>149</v>
      </c>
      <c r="B151" s="4" t="s">
        <v>177</v>
      </c>
      <c r="C151" s="4" t="s">
        <v>183</v>
      </c>
      <c r="D151" s="4" t="s">
        <v>19</v>
      </c>
      <c r="E151" s="5">
        <v>1</v>
      </c>
      <c r="F151" s="5">
        <v>1</v>
      </c>
      <c r="G151" s="5">
        <v>693</v>
      </c>
      <c r="H151" s="6"/>
    </row>
    <row r="152" s="2" customFormat="1" ht="32" customHeight="1" spans="1:8">
      <c r="A152" s="4">
        <f>150</f>
        <v>150</v>
      </c>
      <c r="B152" s="4" t="s">
        <v>177</v>
      </c>
      <c r="C152" s="4" t="s">
        <v>184</v>
      </c>
      <c r="D152" s="4" t="s">
        <v>19</v>
      </c>
      <c r="E152" s="5">
        <v>1</v>
      </c>
      <c r="F152" s="5">
        <v>1</v>
      </c>
      <c r="G152" s="5">
        <v>693</v>
      </c>
      <c r="H152" s="6"/>
    </row>
    <row r="153" s="2" customFormat="1" ht="32" customHeight="1" spans="1:8">
      <c r="A153" s="4">
        <f>151</f>
        <v>151</v>
      </c>
      <c r="B153" s="4" t="s">
        <v>177</v>
      </c>
      <c r="C153" s="4" t="s">
        <v>185</v>
      </c>
      <c r="D153" s="4" t="s">
        <v>19</v>
      </c>
      <c r="E153" s="5">
        <v>1</v>
      </c>
      <c r="F153" s="5">
        <v>1</v>
      </c>
      <c r="G153" s="5">
        <v>693</v>
      </c>
      <c r="H153" s="6"/>
    </row>
    <row r="154" s="2" customFormat="1" ht="32" customHeight="1" spans="1:8">
      <c r="A154" s="4">
        <f>152</f>
        <v>152</v>
      </c>
      <c r="B154" s="4" t="s">
        <v>177</v>
      </c>
      <c r="C154" s="4" t="s">
        <v>186</v>
      </c>
      <c r="D154" s="4" t="s">
        <v>19</v>
      </c>
      <c r="E154" s="5">
        <v>1</v>
      </c>
      <c r="F154" s="5">
        <v>1</v>
      </c>
      <c r="G154" s="5">
        <v>693</v>
      </c>
      <c r="H154" s="6"/>
    </row>
    <row r="155" s="2" customFormat="1" ht="32" customHeight="1" spans="1:8">
      <c r="A155" s="4">
        <f>153</f>
        <v>153</v>
      </c>
      <c r="B155" s="4" t="s">
        <v>177</v>
      </c>
      <c r="C155" s="4" t="s">
        <v>187</v>
      </c>
      <c r="D155" s="4" t="s">
        <v>19</v>
      </c>
      <c r="E155" s="5">
        <v>1</v>
      </c>
      <c r="F155" s="5">
        <v>1</v>
      </c>
      <c r="G155" s="5">
        <v>693</v>
      </c>
      <c r="H155" s="6"/>
    </row>
    <row r="156" s="2" customFormat="1" ht="32" customHeight="1" spans="1:8">
      <c r="A156" s="4">
        <f>154</f>
        <v>154</v>
      </c>
      <c r="B156" s="4" t="s">
        <v>177</v>
      </c>
      <c r="C156" s="4" t="s">
        <v>188</v>
      </c>
      <c r="D156" s="4" t="s">
        <v>11</v>
      </c>
      <c r="E156" s="5">
        <v>1</v>
      </c>
      <c r="F156" s="5">
        <v>1</v>
      </c>
      <c r="G156" s="5">
        <v>962</v>
      </c>
      <c r="H156" s="6" t="s">
        <v>29</v>
      </c>
    </row>
    <row r="157" s="2" customFormat="1" ht="32" customHeight="1" spans="1:8">
      <c r="A157" s="4">
        <f>155</f>
        <v>155</v>
      </c>
      <c r="B157" s="4" t="s">
        <v>177</v>
      </c>
      <c r="C157" s="4" t="s">
        <v>189</v>
      </c>
      <c r="D157" s="4" t="s">
        <v>19</v>
      </c>
      <c r="E157" s="5">
        <v>1</v>
      </c>
      <c r="F157" s="5">
        <v>1</v>
      </c>
      <c r="G157" s="5">
        <v>693</v>
      </c>
      <c r="H157" s="6"/>
    </row>
    <row r="158" s="2" customFormat="1" ht="32" customHeight="1" spans="1:8">
      <c r="A158" s="4">
        <f>156</f>
        <v>156</v>
      </c>
      <c r="B158" s="4" t="s">
        <v>177</v>
      </c>
      <c r="C158" s="4" t="s">
        <v>190</v>
      </c>
      <c r="D158" s="4" t="s">
        <v>19</v>
      </c>
      <c r="E158" s="5">
        <v>1</v>
      </c>
      <c r="F158" s="5">
        <v>1</v>
      </c>
      <c r="G158" s="5">
        <v>693</v>
      </c>
      <c r="H158" s="6"/>
    </row>
    <row r="159" s="2" customFormat="1" ht="32" customHeight="1" spans="1:8">
      <c r="A159" s="4">
        <f>157</f>
        <v>157</v>
      </c>
      <c r="B159" s="4" t="s">
        <v>177</v>
      </c>
      <c r="C159" s="4" t="s">
        <v>191</v>
      </c>
      <c r="D159" s="4" t="s">
        <v>19</v>
      </c>
      <c r="E159" s="5">
        <v>1</v>
      </c>
      <c r="F159" s="5">
        <v>1</v>
      </c>
      <c r="G159" s="5">
        <v>693</v>
      </c>
      <c r="H159" s="6"/>
    </row>
    <row r="160" s="2" customFormat="1" ht="32" customHeight="1" spans="1:8">
      <c r="A160" s="4">
        <f>158</f>
        <v>158</v>
      </c>
      <c r="B160" s="4" t="s">
        <v>177</v>
      </c>
      <c r="C160" s="4" t="s">
        <v>192</v>
      </c>
      <c r="D160" s="4" t="s">
        <v>19</v>
      </c>
      <c r="E160" s="5">
        <v>1</v>
      </c>
      <c r="F160" s="5">
        <v>1</v>
      </c>
      <c r="G160" s="5">
        <v>693</v>
      </c>
      <c r="H160" s="6"/>
    </row>
    <row r="161" s="2" customFormat="1" ht="32" customHeight="1" spans="1:8">
      <c r="A161" s="4">
        <f>159</f>
        <v>159</v>
      </c>
      <c r="B161" s="4" t="s">
        <v>177</v>
      </c>
      <c r="C161" s="4" t="s">
        <v>193</v>
      </c>
      <c r="D161" s="4" t="s">
        <v>19</v>
      </c>
      <c r="E161" s="5">
        <v>1</v>
      </c>
      <c r="F161" s="5">
        <v>1</v>
      </c>
      <c r="G161" s="5">
        <v>693</v>
      </c>
      <c r="H161" s="6"/>
    </row>
    <row r="162" s="2" customFormat="1" ht="32" customHeight="1" spans="1:8">
      <c r="A162" s="4">
        <f>160</f>
        <v>160</v>
      </c>
      <c r="B162" s="4" t="s">
        <v>177</v>
      </c>
      <c r="C162" s="4" t="s">
        <v>194</v>
      </c>
      <c r="D162" s="4" t="s">
        <v>19</v>
      </c>
      <c r="E162" s="5">
        <v>1</v>
      </c>
      <c r="F162" s="5">
        <v>1</v>
      </c>
      <c r="G162" s="5">
        <v>693</v>
      </c>
      <c r="H162" s="6"/>
    </row>
    <row r="163" s="2" customFormat="1" ht="32" customHeight="1" spans="1:8">
      <c r="A163" s="4">
        <f>161</f>
        <v>161</v>
      </c>
      <c r="B163" s="4" t="s">
        <v>177</v>
      </c>
      <c r="C163" s="4" t="s">
        <v>195</v>
      </c>
      <c r="D163" s="4" t="s">
        <v>19</v>
      </c>
      <c r="E163" s="5">
        <v>1</v>
      </c>
      <c r="F163" s="5">
        <v>1</v>
      </c>
      <c r="G163" s="5">
        <v>693</v>
      </c>
      <c r="H163" s="6"/>
    </row>
    <row r="164" s="2" customFormat="1" ht="32" customHeight="1" spans="1:8">
      <c r="A164" s="4">
        <f>162</f>
        <v>162</v>
      </c>
      <c r="B164" s="4" t="s">
        <v>177</v>
      </c>
      <c r="C164" s="4" t="s">
        <v>196</v>
      </c>
      <c r="D164" s="4" t="s">
        <v>19</v>
      </c>
      <c r="E164" s="5">
        <v>1</v>
      </c>
      <c r="F164" s="5">
        <v>1</v>
      </c>
      <c r="G164" s="5">
        <v>693</v>
      </c>
      <c r="H164" s="6"/>
    </row>
    <row r="165" s="2" customFormat="1" ht="32" customHeight="1" spans="1:8">
      <c r="A165" s="4">
        <f>163</f>
        <v>163</v>
      </c>
      <c r="B165" s="4" t="s">
        <v>177</v>
      </c>
      <c r="C165" s="4" t="s">
        <v>197</v>
      </c>
      <c r="D165" s="4" t="s">
        <v>19</v>
      </c>
      <c r="E165" s="5">
        <v>1</v>
      </c>
      <c r="F165" s="5">
        <v>1</v>
      </c>
      <c r="G165" s="5">
        <v>693</v>
      </c>
      <c r="H165" s="6"/>
    </row>
    <row r="166" s="2" customFormat="1" ht="32" customHeight="1" spans="1:8">
      <c r="A166" s="4">
        <f>164</f>
        <v>164</v>
      </c>
      <c r="B166" s="4" t="s">
        <v>177</v>
      </c>
      <c r="C166" s="4" t="s">
        <v>198</v>
      </c>
      <c r="D166" s="4" t="s">
        <v>19</v>
      </c>
      <c r="E166" s="5">
        <v>1</v>
      </c>
      <c r="F166" s="5">
        <v>1</v>
      </c>
      <c r="G166" s="5">
        <v>693</v>
      </c>
      <c r="H166" s="6"/>
    </row>
    <row r="167" s="2" customFormat="1" ht="32" customHeight="1" spans="1:8">
      <c r="A167" s="4">
        <f>165</f>
        <v>165</v>
      </c>
      <c r="B167" s="4" t="s">
        <v>199</v>
      </c>
      <c r="C167" s="4" t="s">
        <v>200</v>
      </c>
      <c r="D167" s="4" t="s">
        <v>19</v>
      </c>
      <c r="E167" s="5">
        <v>1</v>
      </c>
      <c r="F167" s="5">
        <v>1</v>
      </c>
      <c r="G167" s="5">
        <v>693</v>
      </c>
      <c r="H167" s="6"/>
    </row>
    <row r="168" s="2" customFormat="1" ht="32" customHeight="1" spans="1:8">
      <c r="A168" s="4">
        <f>166</f>
        <v>166</v>
      </c>
      <c r="B168" s="4" t="s">
        <v>199</v>
      </c>
      <c r="C168" s="4" t="s">
        <v>201</v>
      </c>
      <c r="D168" s="4" t="s">
        <v>19</v>
      </c>
      <c r="E168" s="5">
        <v>1</v>
      </c>
      <c r="F168" s="5">
        <v>1</v>
      </c>
      <c r="G168" s="5">
        <v>693</v>
      </c>
      <c r="H168" s="6"/>
    </row>
    <row r="169" s="2" customFormat="1" ht="32" customHeight="1" spans="1:8">
      <c r="A169" s="4">
        <f>167</f>
        <v>167</v>
      </c>
      <c r="B169" s="4" t="s">
        <v>199</v>
      </c>
      <c r="C169" s="4" t="s">
        <v>202</v>
      </c>
      <c r="D169" s="4" t="s">
        <v>11</v>
      </c>
      <c r="E169" s="5">
        <v>1</v>
      </c>
      <c r="F169" s="5">
        <v>1</v>
      </c>
      <c r="G169" s="5">
        <v>962</v>
      </c>
      <c r="H169" s="6" t="s">
        <v>29</v>
      </c>
    </row>
    <row r="170" s="2" customFormat="1" ht="32" customHeight="1" spans="1:8">
      <c r="A170" s="4">
        <f>168</f>
        <v>168</v>
      </c>
      <c r="B170" s="4" t="s">
        <v>199</v>
      </c>
      <c r="C170" s="4" t="s">
        <v>203</v>
      </c>
      <c r="D170" s="4" t="s">
        <v>19</v>
      </c>
      <c r="E170" s="5">
        <v>1</v>
      </c>
      <c r="F170" s="5">
        <v>1</v>
      </c>
      <c r="G170" s="5">
        <v>693</v>
      </c>
      <c r="H170" s="6"/>
    </row>
    <row r="171" s="2" customFormat="1" ht="32" customHeight="1" spans="1:8">
      <c r="A171" s="4">
        <f>169</f>
        <v>169</v>
      </c>
      <c r="B171" s="4" t="s">
        <v>199</v>
      </c>
      <c r="C171" s="4" t="s">
        <v>204</v>
      </c>
      <c r="D171" s="4" t="s">
        <v>19</v>
      </c>
      <c r="E171" s="5">
        <v>1</v>
      </c>
      <c r="F171" s="5">
        <v>1</v>
      </c>
      <c r="G171" s="5">
        <v>693</v>
      </c>
      <c r="H171" s="6"/>
    </row>
    <row r="172" s="2" customFormat="1" ht="32" customHeight="1" spans="1:8">
      <c r="A172" s="4">
        <f>170</f>
        <v>170</v>
      </c>
      <c r="B172" s="4" t="s">
        <v>205</v>
      </c>
      <c r="C172" s="4" t="s">
        <v>206</v>
      </c>
      <c r="D172" s="4" t="s">
        <v>19</v>
      </c>
      <c r="E172" s="5">
        <v>1</v>
      </c>
      <c r="F172" s="5">
        <v>1</v>
      </c>
      <c r="G172" s="5">
        <v>693</v>
      </c>
      <c r="H172" s="6"/>
    </row>
    <row r="173" s="2" customFormat="1" ht="32" customHeight="1" spans="1:8">
      <c r="A173" s="4">
        <f>171</f>
        <v>171</v>
      </c>
      <c r="B173" s="4" t="s">
        <v>205</v>
      </c>
      <c r="C173" s="4" t="s">
        <v>207</v>
      </c>
      <c r="D173" s="4" t="s">
        <v>19</v>
      </c>
      <c r="E173" s="5">
        <v>1</v>
      </c>
      <c r="F173" s="5">
        <v>1</v>
      </c>
      <c r="G173" s="5">
        <v>693</v>
      </c>
      <c r="H173" s="6"/>
    </row>
    <row r="174" s="2" customFormat="1" ht="32" customHeight="1" spans="1:8">
      <c r="A174" s="4">
        <f>172</f>
        <v>172</v>
      </c>
      <c r="B174" s="4" t="s">
        <v>205</v>
      </c>
      <c r="C174" s="4" t="s">
        <v>208</v>
      </c>
      <c r="D174" s="4" t="s">
        <v>11</v>
      </c>
      <c r="E174" s="5">
        <v>1</v>
      </c>
      <c r="F174" s="5">
        <v>1</v>
      </c>
      <c r="G174" s="5">
        <v>962</v>
      </c>
      <c r="H174" s="6" t="s">
        <v>29</v>
      </c>
    </row>
    <row r="175" s="2" customFormat="1" ht="32" customHeight="1" spans="1:8">
      <c r="A175" s="4">
        <f>173</f>
        <v>173</v>
      </c>
      <c r="B175" s="4" t="s">
        <v>205</v>
      </c>
      <c r="C175" s="4" t="s">
        <v>209</v>
      </c>
      <c r="D175" s="4" t="s">
        <v>11</v>
      </c>
      <c r="E175" s="5">
        <v>1</v>
      </c>
      <c r="F175" s="5">
        <v>1</v>
      </c>
      <c r="G175" s="5">
        <v>962</v>
      </c>
      <c r="H175" s="6" t="s">
        <v>29</v>
      </c>
    </row>
    <row r="176" s="2" customFormat="1" ht="32" customHeight="1" spans="1:8">
      <c r="A176" s="4">
        <f>174</f>
        <v>174</v>
      </c>
      <c r="B176" s="4" t="s">
        <v>205</v>
      </c>
      <c r="C176" s="4" t="s">
        <v>210</v>
      </c>
      <c r="D176" s="4" t="s">
        <v>19</v>
      </c>
      <c r="E176" s="5">
        <v>1</v>
      </c>
      <c r="F176" s="5">
        <v>1</v>
      </c>
      <c r="G176" s="5">
        <v>693</v>
      </c>
      <c r="H176" s="6"/>
    </row>
  </sheetData>
  <mergeCells count="1">
    <mergeCell ref="A1:H1"/>
  </mergeCells>
  <pageMargins left="0.393055555555556" right="0.393055555555556" top="0.393055555555556" bottom="0.393055555555556" header="0.511805555555556" footer="0.511805555555556"/>
  <pageSetup paperSize="9" scale="93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 </cp:lastModifiedBy>
  <dcterms:created xsi:type="dcterms:W3CDTF">2017-06-26T15:13:00Z</dcterms:created>
  <dcterms:modified xsi:type="dcterms:W3CDTF">2023-11-27T03:45:37Z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3C5E9EFB39BD4F00969EFD3FF08B2BB9_13</vt:lpwstr>
  </property>
</Properties>
</file>