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358"/>
  </bookViews>
  <sheets>
    <sheet name="整合资金汇总表" sheetId="1" r:id="rId1"/>
    <sheet name="使用安排项目表" sheetId="4" r:id="rId2"/>
  </sheets>
  <definedNames>
    <definedName name="_xlnm._FilterDatabase" localSheetId="1" hidden="1">使用安排项目表!$A$5:$N$153</definedName>
    <definedName name="_xlnm.Print_Titles" localSheetId="0">整合资金汇总表!$4:$5</definedName>
    <definedName name="_xlnm.Print_Titles" localSheetId="1">使用安排项目表!$3:$4</definedName>
  </definedNames>
  <calcPr calcId="144525"/>
</workbook>
</file>

<file path=xl/sharedStrings.xml><?xml version="1.0" encoding="utf-8"?>
<sst xmlns="http://schemas.openxmlformats.org/spreadsheetml/2006/main" count="1582" uniqueCount="501">
  <si>
    <t>附件1</t>
  </si>
  <si>
    <t xml:space="preserve">   通江县2023年统筹整合财政涉农资金汇总表</t>
  </si>
  <si>
    <t>单位：万元</t>
  </si>
  <si>
    <t>纳入整合试点范围的财政涉农资金类型</t>
  </si>
  <si>
    <t>年度纳入整合资金规模</t>
  </si>
  <si>
    <t>年度计划整合资金规模</t>
  </si>
  <si>
    <t>合  计</t>
  </si>
  <si>
    <t>一、中央纳入统筹整合涉农资金小计</t>
  </si>
  <si>
    <t>1.中央财政衔接推进乡村振兴补助资金</t>
  </si>
  <si>
    <t>2.水利发展资金</t>
  </si>
  <si>
    <t>3.粮油生产保障资金</t>
  </si>
  <si>
    <t>4.农业产业发展资金</t>
  </si>
  <si>
    <t>5.农业经营主体能力提升资金</t>
  </si>
  <si>
    <t>6.林业草原发展改革资金</t>
  </si>
  <si>
    <t>7.耕地建设与利用资金</t>
  </si>
  <si>
    <t>8.农村综合改革转移支付</t>
  </si>
  <si>
    <t>9.林业草原生态保护恢复资金（支持其他自然保护地、国家重点野生动植物等保护部分）</t>
  </si>
  <si>
    <t>10.农村环境整治资金</t>
  </si>
  <si>
    <t>11.车辆购置税收入补助地方用于一般公路建设项目资金（支持农村公路部分）</t>
  </si>
  <si>
    <t>12.农村危房改造补助资金</t>
  </si>
  <si>
    <t>13.中央专项彩票公益金支持欠发达革命老区乡村振兴资金</t>
  </si>
  <si>
    <t>14.常规产粮大县奖励资金</t>
  </si>
  <si>
    <t>15.生猪（牛羊）调出大县奖励资金（省级统筹部分）</t>
  </si>
  <si>
    <t>16.农业生态资源保护资金</t>
  </si>
  <si>
    <t>17.旅游发展基金</t>
  </si>
  <si>
    <t>18.中央预算内投资用于“三农”建设部分（不包括国家水网骨干工程、水安全保障工程、气象基础设施、农村电网巩固提升工程、生态保护和修复方面的支出）</t>
  </si>
  <si>
    <t>二、省级纳入统筹整合涉农资金小计</t>
  </si>
  <si>
    <t>1.省级财政衔接推进乡村振兴补助资金</t>
  </si>
  <si>
    <t>2.省级水利发展专项资金</t>
  </si>
  <si>
    <t>3.省级财政农业高质量发展资金（高标准农田用于新建、改造提升、激励奖补、耕地质量监测资金和用于现代畜牧业高质量发展资金）</t>
  </si>
  <si>
    <t>4.省级林业改革发展专项资金（国土绿化、林草产业发展支出方向）</t>
  </si>
  <si>
    <t>5.省级林业生态保护恢复专项资金（草原生态修复治理、省级自然保护地建设补助）</t>
  </si>
  <si>
    <t>6.农村综合改革转移支付资金</t>
  </si>
  <si>
    <t>7.省级交通建设资金（支持农村公路部分）</t>
  </si>
  <si>
    <t>8.农村危房改造补助资金</t>
  </si>
  <si>
    <t>9.产粮大县（市）奖励资金</t>
  </si>
  <si>
    <t>10.农村饮水安全工程专项资金</t>
  </si>
  <si>
    <t>11.民族地区开发资金（用于农业生产发展和农村基础设施建设部分）</t>
  </si>
  <si>
    <t>12.省预算内基本建设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</si>
  <si>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三、市（州）本级投入涉农资金小计</t>
  </si>
  <si>
    <t>市级财政衔接推进乡村振兴补助资金</t>
  </si>
  <si>
    <t>……</t>
  </si>
  <si>
    <t>四、县（市、区）本级投入涉农资金小计</t>
  </si>
  <si>
    <t>县级财政衔接推进乡村振兴补助资金</t>
  </si>
  <si>
    <t>审核人： 贾红兵                      填表人：  郑荣武                    联系电话：7236623</t>
  </si>
  <si>
    <t>指标说明：1.“年度计划投入”：参考上一年度末实际到位资金规模确定。 2.“年度计划整合资金规模”：根据本地脱贫攻坚需求，结合纳入整合范围资金支持项目轻重缓急，合理确定。</t>
  </si>
  <si>
    <t>附件2</t>
  </si>
  <si>
    <t>通江县2023年统筹整合使用财政涉农资金项目安排表</t>
  </si>
  <si>
    <t>项目类别和名称</t>
  </si>
  <si>
    <t>建设任务</t>
  </si>
  <si>
    <t>项目计划投资（万元）</t>
  </si>
  <si>
    <t>整合后资金使用监管责任单位</t>
  </si>
  <si>
    <t>利益链接机制</t>
  </si>
  <si>
    <t>绩效目标申报</t>
  </si>
  <si>
    <t>形成资产权属</t>
  </si>
  <si>
    <t>资产管护主体措施</t>
  </si>
  <si>
    <t>实施地点</t>
  </si>
  <si>
    <t>单位</t>
  </si>
  <si>
    <t>建设规模及内容</t>
  </si>
  <si>
    <t>建设标准</t>
  </si>
  <si>
    <t>建设进度计划</t>
  </si>
  <si>
    <t>总投资</t>
  </si>
  <si>
    <t>其中整合涉农资金投入</t>
  </si>
  <si>
    <t>整合涉农资金 来源</t>
  </si>
  <si>
    <t>合计</t>
  </si>
  <si>
    <t>—</t>
  </si>
  <si>
    <t>一、基础设施</t>
  </si>
  <si>
    <t>（一）交通</t>
  </si>
  <si>
    <t>（二）水利</t>
  </si>
  <si>
    <t>1.水利工程</t>
  </si>
  <si>
    <t>2.饮水工程</t>
  </si>
  <si>
    <t>双泉村供水工程</t>
  </si>
  <si>
    <t>铁佛镇双泉村</t>
  </si>
  <si>
    <t>处</t>
  </si>
  <si>
    <t>庄房沟山坪塘治漏护坡</t>
  </si>
  <si>
    <t>20万元/处规范SL-2019</t>
  </si>
  <si>
    <t>9月—11月</t>
  </si>
  <si>
    <t>水利发展资金</t>
  </si>
  <si>
    <t>县水利局</t>
  </si>
  <si>
    <t>保障群众生活生产用水，巩固提升脱贫成果</t>
  </si>
  <si>
    <t>集体</t>
  </si>
  <si>
    <t>村委管护</t>
  </si>
  <si>
    <t>莲花洞供水工程</t>
  </si>
  <si>
    <t>涪阳镇下江口村</t>
  </si>
  <si>
    <t>利用莲花洞沟水源取水覆盖解决4、5、7、8、9社供水问题。DN110PE管1000米，DN90PE管3000米，DN75PE管2000米，DN50PE管2000米，DN40PE管4500米。购买超滤膜净水处理设备1台</t>
  </si>
  <si>
    <t>15万元/处规范SL-2019</t>
  </si>
  <si>
    <t>景家营供水工程</t>
  </si>
  <si>
    <t>长坪镇景家营村</t>
  </si>
  <si>
    <t>新建水源点桥沟河水源点、梯子岩水源堵水坝100立方及新增输水管道</t>
  </si>
  <si>
    <t>四社金堂池和刘家坝供水工程</t>
  </si>
  <si>
    <t>诺水河镇潮水村</t>
  </si>
  <si>
    <t>维修山坪塘；通过小通江河提水至刘家坝水厂（已建）</t>
  </si>
  <si>
    <t>10万元/处规范SL-2019</t>
  </si>
  <si>
    <t>白马村供水工程</t>
  </si>
  <si>
    <t>铁佛镇白马村</t>
  </si>
  <si>
    <t>新增猫儿洞和阴地坪2个取水点，1、3、4社减压池损毁维修</t>
  </si>
  <si>
    <t>6万元/处规范SL-2019</t>
  </si>
  <si>
    <t>双柏树供水工程</t>
  </si>
  <si>
    <t>麻石镇双柏树村</t>
  </si>
  <si>
    <t>整治水源点</t>
  </si>
  <si>
    <t>7万元/处规范SL-2019</t>
  </si>
  <si>
    <t>瓦尖山供水工程</t>
  </si>
  <si>
    <t>麻石镇瓦尖山村</t>
  </si>
  <si>
    <t>长石板取水点提水和王家湾沟取水点</t>
  </si>
  <si>
    <t>赤江村供水工程</t>
  </si>
  <si>
    <t>诺江镇赤江村</t>
  </si>
  <si>
    <t>圈子沟塘治漏，新增引水管。（赤江街道水厂4.5万）</t>
  </si>
  <si>
    <t>刘家沟和王家沟供水工程</t>
  </si>
  <si>
    <t>民胜镇草庙村</t>
  </si>
  <si>
    <t>王家沟供水工程新建宴家沟取水点，刘家沟供水工程新建白石岩堵水坝取水点，更换饮水管道，水厂过滤池、清水池治漏。</t>
  </si>
  <si>
    <t>9万元/处规范SL-2019</t>
  </si>
  <si>
    <t>砥坝村供水工程</t>
  </si>
  <si>
    <t>板桥口镇砥坝村</t>
  </si>
  <si>
    <t>维修2社古山梁供水工程水源点郑家岭沟取水点；更换茶园里工程引水管道。</t>
  </si>
  <si>
    <t>鸳鸯村三、四社</t>
  </si>
  <si>
    <t>至诚镇鸳鸯村</t>
  </si>
  <si>
    <t>维修青巴子湾堰塘。</t>
  </si>
  <si>
    <t>金子坪供水工程</t>
  </si>
  <si>
    <t>板桥口镇金子坪村</t>
  </si>
  <si>
    <t>新建水源点43万元</t>
  </si>
  <si>
    <t>25万元/处规范SL-2019</t>
  </si>
  <si>
    <t>昆仑村供水工程</t>
  </si>
  <si>
    <t>瓦室镇昆仑村</t>
  </si>
  <si>
    <t>整治饮用水源点山坪塘15万元</t>
  </si>
  <si>
    <t>13万元/处规范SL-2019</t>
  </si>
  <si>
    <t>苟家坝供水工程</t>
  </si>
  <si>
    <t>火炬镇苟家坝村</t>
  </si>
  <si>
    <t>新建清水池200方及配套管网35万元</t>
  </si>
  <si>
    <t>灵山供水工程</t>
  </si>
  <si>
    <t>火炬镇灵山村</t>
  </si>
  <si>
    <t>水源点水井湾堰塘和老堰塘整治30万元</t>
  </si>
  <si>
    <t>朱元供水工程</t>
  </si>
  <si>
    <t>铁溪镇朱元村</t>
  </si>
  <si>
    <t>6.20洪灾供水设施修复30万元</t>
  </si>
  <si>
    <t>大盅岭供水工程</t>
  </si>
  <si>
    <t>板桥口镇大盅岭村</t>
  </si>
  <si>
    <t>一社水源点四合面塘、柳树湾塘渗漏整治，新建1处水源点1处20万元</t>
  </si>
  <si>
    <t>魏家河供水工程</t>
  </si>
  <si>
    <t>火炬镇魏家河</t>
  </si>
  <si>
    <t>维修供水工程</t>
  </si>
  <si>
    <t>马营台供水工程</t>
  </si>
  <si>
    <t>胜利乡马营台村</t>
  </si>
  <si>
    <t>（三）农业</t>
  </si>
  <si>
    <t>二、产业发展</t>
  </si>
  <si>
    <t>（一）种植业</t>
  </si>
  <si>
    <t>2023年青花椒管护提升项目</t>
  </si>
  <si>
    <t>县域内</t>
  </si>
  <si>
    <t>亩</t>
  </si>
  <si>
    <t>青花椒产业管护提升</t>
  </si>
  <si>
    <t>350元/亩</t>
  </si>
  <si>
    <t>3月—12月</t>
  </si>
  <si>
    <t>省级衔接资金</t>
  </si>
  <si>
    <t>县林业局</t>
  </si>
  <si>
    <t>主体带动.就业务工</t>
  </si>
  <si>
    <t>巩固提升脱贫成果，持续带动农户增收</t>
  </si>
  <si>
    <t>2023年茶叶产业管护提升项目</t>
  </si>
  <si>
    <t>茶叶产业管护提升</t>
  </si>
  <si>
    <t>县农业农村局</t>
  </si>
  <si>
    <t>2023年蓝莓产业管护提升项目</t>
  </si>
  <si>
    <t>蓝莓产业管护提升</t>
  </si>
  <si>
    <t>县供销社</t>
  </si>
  <si>
    <t>通江县2023年地灵发展产业项目</t>
  </si>
  <si>
    <t>在宜种地区建设地灵种植基地，开展技术培训与指导等</t>
  </si>
  <si>
    <t>中央衔接资金</t>
  </si>
  <si>
    <t>经营主体带动发展，增加群众收入</t>
  </si>
  <si>
    <t>通江县2023年枳壳发展产业项目</t>
  </si>
  <si>
    <t>新（补）植枳壳种植基地，建设初加工厂，建设良种良繁基地等</t>
  </si>
  <si>
    <t>茶苗购置</t>
  </si>
  <si>
    <t>兴隆镇、永安镇等</t>
  </si>
  <si>
    <t>株</t>
  </si>
  <si>
    <t>采购符合栽植标准茶苗</t>
  </si>
  <si>
    <t>川茶5号0.4元/株</t>
  </si>
  <si>
    <t>3月—11月</t>
  </si>
  <si>
    <t>省级财政农业高质量发展资金</t>
  </si>
  <si>
    <t>县茶叶产业发展中心</t>
  </si>
  <si>
    <t>劳务协作、提供种苗等</t>
  </si>
  <si>
    <t>柞蚕保种</t>
  </si>
  <si>
    <t>通江县陈河镇</t>
  </si>
  <si>
    <t>亩/平方米</t>
  </si>
  <si>
    <t>改造柞林、维修制种生产房及检验室等。</t>
  </si>
  <si>
    <t>改造柞林200元/亩，维修用房300元/平方米</t>
  </si>
  <si>
    <t>县柞蚕种场</t>
  </si>
  <si>
    <t>劳务协作等</t>
  </si>
  <si>
    <t>马铃薯单产提升行动（保种选育）</t>
  </si>
  <si>
    <t>通江县空山镇、两河口镇</t>
  </si>
  <si>
    <t>个/项</t>
  </si>
  <si>
    <t>马铃薯大棚提升，种薯研发推广等</t>
  </si>
  <si>
    <t>大棚5万元/个，种薯研发10万元/项</t>
  </si>
  <si>
    <t>马铃薯单产提升行动（技术推广）</t>
  </si>
  <si>
    <t>瓦室镇、麻石镇等</t>
  </si>
  <si>
    <t>项</t>
  </si>
  <si>
    <t>马铃薯种子、肥料及技术推广等</t>
  </si>
  <si>
    <t>10万元/项</t>
  </si>
  <si>
    <t>县农技站</t>
  </si>
  <si>
    <t>提高生产技术，增加群众收入</t>
  </si>
  <si>
    <t>不形成资产</t>
  </si>
  <si>
    <t>蚕桑产业发展</t>
  </si>
  <si>
    <t>春在镇擂鼓寨村</t>
  </si>
  <si>
    <t>蚕桑基地建设、大小蚕室设施设备提升</t>
  </si>
  <si>
    <t>基地建设400元/亩，蚕室500元/平方米</t>
  </si>
  <si>
    <t>县经作站</t>
  </si>
  <si>
    <t>（二）养殖业</t>
  </si>
  <si>
    <t>通江县富硒肉兔适度规模养殖场建设项目</t>
  </si>
  <si>
    <t>新建富硒肉兔适度规模养殖场等，发展壮大村集体经济</t>
  </si>
  <si>
    <t>2300万元/处</t>
  </si>
  <si>
    <t>企业带动.劳务协作</t>
  </si>
  <si>
    <t>培育特色养殖产业，新型经营主体带动群众增收</t>
  </si>
  <si>
    <t>巴山肉牛养殖场奖补项目</t>
  </si>
  <si>
    <t>民胜镇      杨柏镇</t>
  </si>
  <si>
    <t>在民胜镇贾家梁村和杨柏镇盘龙山村新建两个空山牛养殖场，共占地100亩，养殖总规模2200头</t>
  </si>
  <si>
    <t>300万元/处</t>
  </si>
  <si>
    <t>主体带动.直接受益</t>
  </si>
  <si>
    <t>肉牛产业发展奖补项目</t>
  </si>
  <si>
    <t>次</t>
  </si>
  <si>
    <t>对肉牛产业发展进行奖补</t>
  </si>
  <si>
    <t>300万元/一次性</t>
  </si>
  <si>
    <t>生猪产业发展</t>
  </si>
  <si>
    <t>诺江镇、涪阳镇</t>
  </si>
  <si>
    <t>平方米/台</t>
  </si>
  <si>
    <t>生猪养殖场圈舍、粪污池建设，配套防疫消毒设施设备等</t>
  </si>
  <si>
    <t>圈舍800元/平方米，设施设备1000元/台/处</t>
  </si>
  <si>
    <t>县畜牧站</t>
  </si>
  <si>
    <t>主体带动.劳务协作等</t>
  </si>
  <si>
    <t>畜禽种质资源普查（山地梅花鸡）</t>
  </si>
  <si>
    <t>民胜镇</t>
  </si>
  <si>
    <t>山地梅花鸡品种保种选育、提升设施设备等</t>
  </si>
  <si>
    <t>2万元/处</t>
  </si>
  <si>
    <t>（三）农副产品加工业、手工业</t>
  </si>
  <si>
    <t>2023年通江肉兔屠宰及精深加工项目</t>
  </si>
  <si>
    <t>县工业园</t>
  </si>
  <si>
    <t>富硒肉兔屠宰、精深加工厂房及生产线建设补助</t>
  </si>
  <si>
    <t>471万元/处</t>
  </si>
  <si>
    <t>中央衔接资金、中省农村综合改革转移支付资金</t>
  </si>
  <si>
    <t>县农业农村局.工业园</t>
  </si>
  <si>
    <t>发展加工业，培育特色产业，带动群众增收</t>
  </si>
  <si>
    <t>企业主管.工业园区监管</t>
  </si>
  <si>
    <t>银耳产业精深加工项目奖补</t>
  </si>
  <si>
    <t>银耳精深加工厂房建设等</t>
  </si>
  <si>
    <t>1000万元/处</t>
  </si>
  <si>
    <t>通江银耳（好彩头）精深加工项目</t>
  </si>
  <si>
    <t>高明新区</t>
  </si>
  <si>
    <t>通江银耳加工厂房建设</t>
  </si>
  <si>
    <t>4000万元/处</t>
  </si>
  <si>
    <t>企业主管.高明新区监管</t>
  </si>
  <si>
    <t>农产品精深加工厂房建设</t>
  </si>
  <si>
    <t>兰通产业园农产品精深加工厂房建设</t>
  </si>
  <si>
    <t>3000万元/处</t>
  </si>
  <si>
    <t>企业主管    工业园区监管</t>
  </si>
  <si>
    <t>中药材深加工</t>
  </si>
  <si>
    <t>台/套</t>
  </si>
  <si>
    <t>中药材精深加工设施设备改造提升</t>
  </si>
  <si>
    <t>5万元/台/套</t>
  </si>
  <si>
    <t>提供就业岗位等</t>
  </si>
  <si>
    <t>县工业园区管护</t>
  </si>
  <si>
    <t>加工青冈木屑银耳生产线建设</t>
  </si>
  <si>
    <t>建设青冈木屑银耳加工生产线，购置设施设备等。</t>
  </si>
  <si>
    <t>（四）新型农村集体经济发展项目</t>
  </si>
  <si>
    <t>民胜镇长兴村集体经济肉牛养殖场建设项目</t>
  </si>
  <si>
    <t>支持村集体经济发展肉牛产业</t>
  </si>
  <si>
    <t>150万元/处</t>
  </si>
  <si>
    <t>经营主体带动.劳务协作</t>
  </si>
  <si>
    <t>培育集体经济，增加劳务岗位，带动群众发展增收</t>
  </si>
  <si>
    <t>永安镇小坪村集体经济肉牛养殖场建设项目</t>
  </si>
  <si>
    <t>永安镇</t>
  </si>
  <si>
    <t>火炬镇苟家坝村集体经济肉牛养殖场建设项目</t>
  </si>
  <si>
    <t>火炬镇</t>
  </si>
  <si>
    <t>杨柏镇盘龙山村集体经济肉牛养殖场建设项目</t>
  </si>
  <si>
    <t>杨柏镇</t>
  </si>
  <si>
    <t>100万元/处</t>
  </si>
  <si>
    <t>铁溪镇园坝村集体经济肉牛养殖场建设项目</t>
  </si>
  <si>
    <t>铁溪镇</t>
  </si>
  <si>
    <t>（五）庭院经济发展</t>
  </si>
  <si>
    <t>板桥口镇监测户、易迁户和自主发展产业的脱贫户产业扶持奖补项目</t>
  </si>
  <si>
    <t>板桥口镇</t>
  </si>
  <si>
    <t>位/户</t>
  </si>
  <si>
    <t>监测户按700—900元/人，发展生产脱贫户和易迁户按300—500元/户，实行差异化奖补</t>
  </si>
  <si>
    <t>0.07—0.09万元/位                                       0.03—0.05万元/户</t>
  </si>
  <si>
    <t>3月—9月</t>
  </si>
  <si>
    <t>县发改局、县乡村振兴局</t>
  </si>
  <si>
    <t>奖补到人到户直接受益</t>
  </si>
  <si>
    <t>81人监测户、233户脱贫户、428户易迁户直接受益</t>
  </si>
  <si>
    <t>壁州街道监测户、易迁户和自主发展产业的脱贫户产业扶持奖补项目</t>
  </si>
  <si>
    <t>壁州街道</t>
  </si>
  <si>
    <t>31人监测户、74户脱贫户、46户易迁户直接受益</t>
  </si>
  <si>
    <t>唱歌镇监测户、易迁户和自主发展产业的脱贫户产业扶持奖补项目</t>
  </si>
  <si>
    <t>唱歌镇</t>
  </si>
  <si>
    <t>134人监测户、306户脱贫户、618户易迁户直接受益</t>
  </si>
  <si>
    <t>陈河镇监测户、易迁户和自主发展产业的脱贫户产业扶持奖补项目</t>
  </si>
  <si>
    <t>陈河镇</t>
  </si>
  <si>
    <t>51人监测户、159户脱贫户、259户易迁户直接受益</t>
  </si>
  <si>
    <t>春在镇监测户、易迁户和自主发展产业的脱贫户产业扶持奖补项目</t>
  </si>
  <si>
    <t>春在镇</t>
  </si>
  <si>
    <t>83人监测户、182户脱贫户、258户易迁户直接受益</t>
  </si>
  <si>
    <t>涪阳镇监测户、易迁户和自主发展产业的脱贫户产业扶持奖补项目</t>
  </si>
  <si>
    <t>涪阳镇</t>
  </si>
  <si>
    <t>85人监测户、194户脱贫户、223户易迁户直接受益</t>
  </si>
  <si>
    <t>广纳镇监测户、易迁户和自主发展产业的脱贫户产业扶持奖补项目</t>
  </si>
  <si>
    <t>广纳镇</t>
  </si>
  <si>
    <t>164人监测户、483户脱贫户、585户易迁户直接受益</t>
  </si>
  <si>
    <t>洪口镇监测户、易迁户和自主发展产业的脱贫户产业扶持奖补项目</t>
  </si>
  <si>
    <t>洪口镇</t>
  </si>
  <si>
    <t>271人监测户、545户脱贫户、757户易迁户直接受益</t>
  </si>
  <si>
    <t>火炬镇监测户、易迁户和自主发展产业的脱贫户产业扶持奖补项目</t>
  </si>
  <si>
    <t>117人监测户、282户脱贫户、457户易迁户直接受益</t>
  </si>
  <si>
    <t>空山镇监测户、易迁户和自主发展产业的脱贫户产业扶持奖补项目</t>
  </si>
  <si>
    <t>空山镇</t>
  </si>
  <si>
    <t>92人监测户、121户脱贫户、303户易迁户直接受益</t>
  </si>
  <si>
    <t>两河口镇监测户、易迁户和自主发展产业的脱贫户产业扶持奖补项目</t>
  </si>
  <si>
    <t>两河口镇</t>
  </si>
  <si>
    <t>130人监测户、252户脱贫户、354户易迁户直接受益</t>
  </si>
  <si>
    <t>龙凤场镇监测户、易迁户和自主发展产业的脱贫户产业扶持奖补项目</t>
  </si>
  <si>
    <t>龙凤场镇</t>
  </si>
  <si>
    <t>151人监测户、419户脱贫户、538户易迁户直接受益</t>
  </si>
  <si>
    <t>麻石镇监测户、易迁户和自主发展产业的脱贫户产业扶持奖补项目</t>
  </si>
  <si>
    <t>麻石镇</t>
  </si>
  <si>
    <t>93人监测户、265户脱贫户、408户易迁户直接受益</t>
  </si>
  <si>
    <t>毛浴镇监测户、易迁户和自主发展产业的脱贫户产业扶持奖补项目</t>
  </si>
  <si>
    <t>毛浴镇</t>
  </si>
  <si>
    <t>92人监测户、203户脱贫户、307户易迁户直接受益</t>
  </si>
  <si>
    <t>民胜镇监测户、易迁户和自主发展产业的脱贫户产业扶持奖补项目</t>
  </si>
  <si>
    <t>106人监测户、189户脱贫户、240户易迁户直接受益</t>
  </si>
  <si>
    <t>泥溪镇监测户、易迁户和自主发展产业的脱贫户产业扶持奖补项目</t>
  </si>
  <si>
    <t>泥溪镇</t>
  </si>
  <si>
    <t>89人监测户、177户脱贫户、154户易迁户直接受益</t>
  </si>
  <si>
    <t>诺江镇监测户、易迁户和自主发展产业的脱贫户产业扶持奖补项目</t>
  </si>
  <si>
    <t>诺江镇</t>
  </si>
  <si>
    <t>62人监测户、350户脱贫户、543户易迁户直接受益</t>
  </si>
  <si>
    <t>诺水河镇监测户、易迁户和自主发展产业的脱贫户产业扶持奖补项目</t>
  </si>
  <si>
    <t>诺水河镇</t>
  </si>
  <si>
    <t>72人监测户、371户脱贫户、638户易迁户直接受益</t>
  </si>
  <si>
    <t>青峪镇监测户、易迁户和自主发展产业的脱贫户产业扶持奖补项目</t>
  </si>
  <si>
    <t>青峪镇</t>
  </si>
  <si>
    <t>53人监测户、158户脱贫户、305户易迁户直接受益</t>
  </si>
  <si>
    <t>三溪镇监测户、易迁户和自主发展产业的脱贫户产业扶持奖补项目</t>
  </si>
  <si>
    <t>三溪镇</t>
  </si>
  <si>
    <t>51人监测户、141户脱贫户、215户易迁户直接受益</t>
  </si>
  <si>
    <t>沙溪镇监测户、易迁户和自主发展产业的脱贫户产业扶持奖补项目</t>
  </si>
  <si>
    <t>沙溪镇</t>
  </si>
  <si>
    <t>257人监测户、536户脱贫户、789户易迁户直接受益</t>
  </si>
  <si>
    <t>胜利乡监测户、易迁户和自主发展产业的脱贫户产业扶持奖补项目</t>
  </si>
  <si>
    <t>胜利乡</t>
  </si>
  <si>
    <t>88人监测户、129户脱贫户、236户易迁户直接受益</t>
  </si>
  <si>
    <t>松溪乡监测户、易迁户和自主发展产业的脱贫户产业扶持奖补项目</t>
  </si>
  <si>
    <t>松溪乡</t>
  </si>
  <si>
    <t>149人监测户、265户脱贫户、289户易迁户直接受益</t>
  </si>
  <si>
    <t>铁佛镇监测户、易迁户和自主发展产业的脱贫户产业扶持奖补项目</t>
  </si>
  <si>
    <t>铁佛镇</t>
  </si>
  <si>
    <t>196人监测户、897户脱贫户、1167户易迁户直接受益</t>
  </si>
  <si>
    <t>铁溪镇监测户、易迁户和自主发展产业的脱贫户产业扶持奖补项目</t>
  </si>
  <si>
    <t>180人监测户、296户脱贫户、624户易迁户直接受益</t>
  </si>
  <si>
    <t>瓦室镇监测户、易迁户和自主发展产业的脱贫户产业扶持奖补项目</t>
  </si>
  <si>
    <t>瓦室镇</t>
  </si>
  <si>
    <t>95人监测户、179户脱贫户、266户易迁户直接受益</t>
  </si>
  <si>
    <t>新场镇监测户、易迁户和自主发展产业的脱贫户产业扶持奖补项目</t>
  </si>
  <si>
    <t>新场镇</t>
  </si>
  <si>
    <t>105人监测户、188户脱贫户、204户易迁户直接受益</t>
  </si>
  <si>
    <t>兴隆镇监测户、易迁户和自主发展产业的脱贫户产业扶持奖补项目</t>
  </si>
  <si>
    <t>兴隆镇</t>
  </si>
  <si>
    <t>111人监测户、167户脱贫户、209户易迁户直接受益</t>
  </si>
  <si>
    <t>烟溪镇监测户、易迁户和自主发展产业的脱贫户产业扶持奖补项目</t>
  </si>
  <si>
    <t>烟溪镇</t>
  </si>
  <si>
    <t>73人监测户、145户脱贫户、157户易迁户直接受益</t>
  </si>
  <si>
    <t>杨柏镇监测户、易迁户和自主发展产业的脱贫户产业扶持奖补项目</t>
  </si>
  <si>
    <t>80人监测户、218户脱贫户、288户易迁户直接受益</t>
  </si>
  <si>
    <t>永安镇监测户、易迁户和自主发展产业的脱贫户产业扶持奖补项目</t>
  </si>
  <si>
    <t>91人监测户、349户脱贫户、467户易迁户直接受益</t>
  </si>
  <si>
    <t>长坪镇监测户、易迁户和自主发展产业的脱贫户产业扶持奖补项目</t>
  </si>
  <si>
    <t>长坪镇</t>
  </si>
  <si>
    <t>63人监测户、229户脱贫户、416户易迁户直接受益</t>
  </si>
  <si>
    <t>至诚镇监测户、易迁户和自主发展产业的脱贫户产业扶持奖补项目</t>
  </si>
  <si>
    <t>至诚镇</t>
  </si>
  <si>
    <t>130人监测户、298户脱贫户、453户易迁户直接受益</t>
  </si>
  <si>
    <t>（六）配套设施项目</t>
  </si>
  <si>
    <t>通江银耳产业发展项目</t>
  </si>
  <si>
    <t>新建现代标准化耳棚688个，新建传统土墙生态耳堂20个，改造提升老旧耳堂130个；奖补集中种植椴木银耳300段及以上的130万段；椴木银耳最低保护价收购奖补3万斤；回收废旧耳棒生产其他食用菌30万段；与科研院所开展科研合作等</t>
  </si>
  <si>
    <t>企业带动.土地流转、就业务工</t>
  </si>
  <si>
    <t>规模发展壮大特色产业，带动群众生产增收，帮助产销对接</t>
  </si>
  <si>
    <t>企业主管.村委监管</t>
  </si>
  <si>
    <t>通江县银耳产业园基础设施建设项目</t>
  </si>
  <si>
    <t>陈河镇.县工业园</t>
  </si>
  <si>
    <t>银耳工厂化栽植厂房建设等</t>
  </si>
  <si>
    <t>2500万元/处</t>
  </si>
  <si>
    <t>提升特色产业发展质量，保障农产品运输</t>
  </si>
  <si>
    <t>企业主管.工业园.村委监管</t>
  </si>
  <si>
    <t>通江县2023年“优质粮油+青峪猪”现代农业产业园区建设项目</t>
  </si>
  <si>
    <t>广纳镇.铁佛镇等</t>
  </si>
  <si>
    <t>建设优质粮油示范基地，产业道路公里，排灌沟渠及附属田间配套设施建设等</t>
  </si>
  <si>
    <t>提升园区产业质量，培育特色养殖产业，带动群众就业增收</t>
  </si>
  <si>
    <t>空山镇撂荒地治理成果巩固项目</t>
  </si>
  <si>
    <t>支持撂荒耕地治理和复耕复种粮食</t>
  </si>
  <si>
    <t>13.35万元/处</t>
  </si>
  <si>
    <t>主体带动.劳务协作</t>
  </si>
  <si>
    <t>提升产业发展质量，提高粮食产量，增加群众受益</t>
  </si>
  <si>
    <t>胜利乡撂荒地治理成果巩固项目</t>
  </si>
  <si>
    <t>11.09万元/处</t>
  </si>
  <si>
    <t>至诚镇撂荒地治理成果巩固项目</t>
  </si>
  <si>
    <t>18.27万元/处</t>
  </si>
  <si>
    <t>泥溪镇撂荒地治理成果巩固项目</t>
  </si>
  <si>
    <t>24.81万元/处</t>
  </si>
  <si>
    <t>三溪镇撂荒地治理成果巩固项目</t>
  </si>
  <si>
    <t>12.37万元/处</t>
  </si>
  <si>
    <t>兴隆镇撂荒地治理成果巩固项目</t>
  </si>
  <si>
    <t>11.24万元/处</t>
  </si>
  <si>
    <t>民胜镇撂荒地治理成果巩固项目</t>
  </si>
  <si>
    <t>15.38万元/处</t>
  </si>
  <si>
    <t>烟溪镇撂荒地治理成果巩固项目</t>
  </si>
  <si>
    <t>10万元/处</t>
  </si>
  <si>
    <t>唱歌镇撂荒地治理成果巩固项目</t>
  </si>
  <si>
    <t>24.75万元/处</t>
  </si>
  <si>
    <t>新场镇撂荒地治理成果巩固项目</t>
  </si>
  <si>
    <t>10.95万元/处</t>
  </si>
  <si>
    <t>春在镇撂荒地治理成果巩固项目</t>
  </si>
  <si>
    <t>35.6万元/处</t>
  </si>
  <si>
    <t>毛浴镇撂荒地治理成果巩固项目</t>
  </si>
  <si>
    <t>23.68万元/处</t>
  </si>
  <si>
    <t>长坪镇撂荒地治理成果巩固项目</t>
  </si>
  <si>
    <t>32.29万元/处</t>
  </si>
  <si>
    <t>永安镇撂荒地治理成果巩固项目</t>
  </si>
  <si>
    <t>21.72万元/处</t>
  </si>
  <si>
    <t>青峪镇撂荒地治理成果巩固项目</t>
  </si>
  <si>
    <t>17.03万元/处</t>
  </si>
  <si>
    <t>麻石镇撂荒地治理成果巩固项目</t>
  </si>
  <si>
    <t>35.87万元/处</t>
  </si>
  <si>
    <t>火炬镇撂荒地治理成果巩固项目</t>
  </si>
  <si>
    <t>21.62万元/处</t>
  </si>
  <si>
    <t>诺水河镇撂荒地治理成果巩固项目</t>
  </si>
  <si>
    <t>9.85万元/处</t>
  </si>
  <si>
    <t>铁溪镇撂荒地治理成果巩固项目</t>
  </si>
  <si>
    <t>22.54万元/处</t>
  </si>
  <si>
    <t>杨柏镇撂荒地治理成果巩固项目</t>
  </si>
  <si>
    <t>9.6万元/处</t>
  </si>
  <si>
    <t>洪口镇撂荒地治理成果巩固项目</t>
  </si>
  <si>
    <t>40.42万元/处</t>
  </si>
  <si>
    <t>龙凤场镇撂荒地治理成果巩固项目</t>
  </si>
  <si>
    <t>13.77万元/处</t>
  </si>
  <si>
    <t>两河口镇撂荒地治理成果巩固项目</t>
  </si>
  <si>
    <t>26.05万元/处</t>
  </si>
  <si>
    <t>板桥口镇撂荒地治理成果巩固项目</t>
  </si>
  <si>
    <t>20.39万元/处</t>
  </si>
  <si>
    <t>铁佛镇撂荒地治理成果巩固项目</t>
  </si>
  <si>
    <t>100.19万元/处</t>
  </si>
  <si>
    <t>陈河镇撂荒地治理成果巩固项目</t>
  </si>
  <si>
    <t>13.74万元/处</t>
  </si>
  <si>
    <t>壁州街道办事处撂荒地治理成果巩固项目</t>
  </si>
  <si>
    <t>壁州街道办事处</t>
  </si>
  <si>
    <t>8.98万元/处</t>
  </si>
  <si>
    <t>涪阳镇撂荒地治理成果巩固项目</t>
  </si>
  <si>
    <t>15.53万元/处</t>
  </si>
  <si>
    <t>诺江镇撂荒地治理成果巩固项目</t>
  </si>
  <si>
    <t>30.23万元/处</t>
  </si>
  <si>
    <t>松溪乡撂荒地治理成果巩固项目</t>
  </si>
  <si>
    <t>14.11万元/处</t>
  </si>
  <si>
    <t>沙溪镇撂荒地治理成果巩固项目</t>
  </si>
  <si>
    <t>30.11万元/处</t>
  </si>
  <si>
    <t>瓦室镇撂荒地治理成果巩固项目</t>
  </si>
  <si>
    <t>23.86万元/处</t>
  </si>
  <si>
    <t>广纳镇撂荒地治理成果巩固项目</t>
  </si>
  <si>
    <t>50.35万元/处</t>
  </si>
  <si>
    <t>高明新区撂荒地治理成果巩固项目</t>
  </si>
  <si>
    <t>7.02万元/处</t>
  </si>
  <si>
    <t>（七）其他</t>
  </si>
  <si>
    <t>三、其他</t>
  </si>
  <si>
    <t>（一）农村环境整治</t>
  </si>
  <si>
    <t>民胜镇农村人居环境整治补助项目</t>
  </si>
  <si>
    <t>农村垃圾清扫、搬运、处理，生活污水处理等</t>
  </si>
  <si>
    <t>49万元/处</t>
  </si>
  <si>
    <r>
      <rPr>
        <sz val="9"/>
        <color rgb="FF000000"/>
        <rFont val="宋体"/>
        <charset val="134"/>
      </rPr>
      <t>3</t>
    </r>
    <r>
      <rPr>
        <sz val="9"/>
        <color indexed="8"/>
        <rFont val="宋体"/>
        <charset val="134"/>
      </rPr>
      <t>月—</t>
    </r>
    <r>
      <rPr>
        <sz val="9"/>
        <color rgb="FF000000"/>
        <rFont val="宋体"/>
        <charset val="134"/>
      </rPr>
      <t>12</t>
    </r>
    <r>
      <rPr>
        <sz val="9"/>
        <color indexed="8"/>
        <rFont val="宋体"/>
        <charset val="134"/>
      </rPr>
      <t>月</t>
    </r>
  </si>
  <si>
    <t>县住建局</t>
  </si>
  <si>
    <t>整治卫生、美化环境、净化空气，提升群众生产生活质量</t>
  </si>
  <si>
    <t>广纳镇农村人居环境整治补助项目</t>
  </si>
  <si>
    <t>24万元/处</t>
  </si>
  <si>
    <t>铁佛镇农村人居环境整治补助项目</t>
  </si>
  <si>
    <t>45万元/处</t>
  </si>
  <si>
    <t>麻石镇农村人居环境整治补助项目</t>
  </si>
  <si>
    <t>66.1万元/处</t>
  </si>
  <si>
    <t>春在镇农村人居环境整治补助项目</t>
  </si>
  <si>
    <t>21.3万元/处</t>
  </si>
  <si>
    <t>洪口镇农村人居环境整治补助项目</t>
  </si>
  <si>
    <t>114万元/处</t>
  </si>
  <si>
    <t>松溪乡2023年农村人居环境整治补助项目</t>
  </si>
  <si>
    <t>23.9万元/处</t>
  </si>
  <si>
    <t>沙溪镇农村人居环境整治补助项目</t>
  </si>
  <si>
    <t>93.6万元/处</t>
  </si>
  <si>
    <t>胜利乡农村人居环境整治补助项目</t>
  </si>
  <si>
    <t>13.8万元/处</t>
  </si>
  <si>
    <t>毛浴镇农村人居环境整治补助项目</t>
  </si>
  <si>
    <t>23.3万元/处</t>
  </si>
  <si>
    <t>永安镇农村人居环境整治补助项目</t>
  </si>
  <si>
    <t>71.4万元/处</t>
  </si>
  <si>
    <t>泥溪镇农村人居环境整治补助项目</t>
  </si>
  <si>
    <t>32.7万元/处</t>
  </si>
  <si>
    <t>烟溪镇农村人居环境整治补助项目</t>
  </si>
  <si>
    <t>21.6万元/处</t>
  </si>
  <si>
    <t>铁溪镇农村人居环境整治补助项目</t>
  </si>
  <si>
    <t>62.8万元/处</t>
  </si>
  <si>
    <t>两河口镇2023年农村人居环境整治补助项目</t>
  </si>
  <si>
    <t>11万元/处</t>
  </si>
  <si>
    <t>涪阳镇农村人居环境整治补助项目</t>
  </si>
  <si>
    <t>56万元/处</t>
  </si>
  <si>
    <t>青峪镇农村人居环境整治补助项目</t>
  </si>
  <si>
    <t>31.9万元/处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</si>
</sst>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9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9"/>
      <color indexed="8"/>
      <name val="黑体"/>
      <charset val="134"/>
    </font>
    <font>
      <sz val="9"/>
      <color indexed="8"/>
      <name val="黑体"/>
      <charset val="134"/>
    </font>
    <font>
      <b/>
      <sz val="9"/>
      <color indexed="8"/>
      <name val="宋体"/>
      <charset val="134"/>
    </font>
    <font>
      <sz val="9"/>
      <color indexed="8"/>
      <name val="Times New Roman"/>
      <charset val="134"/>
    </font>
    <font>
      <b/>
      <sz val="12"/>
      <color indexed="8"/>
      <name val="Times New Roman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8"/>
      <color indexed="8"/>
      <name val="方正小标宋简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方正楷体简体"/>
      <charset val="134"/>
    </font>
    <font>
      <sz val="11"/>
      <color theme="1"/>
      <name val="黑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4" fillId="0" borderId="2" xfId="49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horizontal="center" vertical="center"/>
    </xf>
    <xf numFmtId="0" fontId="18" fillId="0" borderId="2" xfId="49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46"/>
  <sheetViews>
    <sheetView showZeros="0" tabSelected="1" workbookViewId="0">
      <pane ySplit="5" topLeftCell="A6" activePane="bottomLeft" state="frozen"/>
      <selection/>
      <selection pane="bottomLeft" activeCell="J19" sqref="J19"/>
    </sheetView>
  </sheetViews>
  <sheetFormatPr defaultColWidth="8.88333333333333" defaultRowHeight="13.5" outlineLevelCol="3"/>
  <cols>
    <col min="1" max="1" width="67.025" style="43" customWidth="1"/>
    <col min="2" max="2" width="12.3416666666667" style="46" customWidth="1"/>
    <col min="3" max="3" width="12.3416666666667" style="43" customWidth="1"/>
    <col min="4" max="4" width="14.3333333333333" style="43"/>
    <col min="5" max="5" width="12.8833333333333" style="43"/>
    <col min="6" max="31" width="9" style="43"/>
    <col min="32" max="223" width="8.88333333333333" style="43"/>
    <col min="224" max="251" width="9" style="43"/>
    <col min="252" max="16384" width="8.88333333333333" style="43"/>
  </cols>
  <sheetData>
    <row r="1" s="43" customFormat="1" spans="1:2">
      <c r="A1" s="47" t="s">
        <v>0</v>
      </c>
      <c r="B1" s="48"/>
    </row>
    <row r="2" s="43" customFormat="1" ht="21" spans="1:3">
      <c r="A2" s="49" t="s">
        <v>1</v>
      </c>
      <c r="B2" s="49"/>
      <c r="C2" s="49"/>
    </row>
    <row r="3" s="43" customFormat="1" spans="1:3">
      <c r="A3" s="50" t="s">
        <v>2</v>
      </c>
      <c r="B3" s="50"/>
      <c r="C3" s="50"/>
    </row>
    <row r="4" s="43" customFormat="1" spans="1:3">
      <c r="A4" s="51" t="s">
        <v>3</v>
      </c>
      <c r="B4" s="52" t="s">
        <v>4</v>
      </c>
      <c r="C4" s="52" t="s">
        <v>5</v>
      </c>
    </row>
    <row r="5" s="43" customFormat="1" spans="1:4">
      <c r="A5" s="51"/>
      <c r="B5" s="52"/>
      <c r="C5" s="52"/>
      <c r="D5" s="53"/>
    </row>
    <row r="6" s="43" customFormat="1" ht="17" customHeight="1" spans="1:4">
      <c r="A6" s="54" t="s">
        <v>6</v>
      </c>
      <c r="B6" s="55">
        <f>B7+B26+B39+B42</f>
        <v>49270.5</v>
      </c>
      <c r="C6" s="55">
        <f>C7+C26+C39+C42</f>
        <v>23342.24</v>
      </c>
      <c r="D6" s="53"/>
    </row>
    <row r="7" s="44" customFormat="1" ht="17" customHeight="1" spans="1:3">
      <c r="A7" s="56" t="s">
        <v>7</v>
      </c>
      <c r="B7" s="55">
        <f>SUM(B8:B25)</f>
        <v>43872</v>
      </c>
      <c r="C7" s="55">
        <f>SUM(C8:C25)</f>
        <v>20270.24</v>
      </c>
    </row>
    <row r="8" s="43" customFormat="1" ht="17" customHeight="1" spans="1:3">
      <c r="A8" s="57" t="s">
        <v>8</v>
      </c>
      <c r="B8" s="58">
        <v>29017</v>
      </c>
      <c r="C8" s="58">
        <v>19431.24</v>
      </c>
    </row>
    <row r="9" s="43" customFormat="1" ht="17" customHeight="1" spans="1:3">
      <c r="A9" s="57" t="s">
        <v>9</v>
      </c>
      <c r="B9" s="58">
        <v>5091</v>
      </c>
      <c r="C9" s="58">
        <v>250</v>
      </c>
    </row>
    <row r="10" s="43" customFormat="1" ht="17" customHeight="1" spans="1:3">
      <c r="A10" s="57" t="s">
        <v>10</v>
      </c>
      <c r="B10" s="58"/>
      <c r="C10" s="58"/>
    </row>
    <row r="11" s="43" customFormat="1" ht="17" customHeight="1" spans="1:3">
      <c r="A11" s="57" t="s">
        <v>11</v>
      </c>
      <c r="B11" s="58">
        <v>106</v>
      </c>
      <c r="C11" s="58"/>
    </row>
    <row r="12" s="43" customFormat="1" ht="17" customHeight="1" spans="1:3">
      <c r="A12" s="57" t="s">
        <v>12</v>
      </c>
      <c r="B12" s="59">
        <v>268</v>
      </c>
      <c r="C12" s="59"/>
    </row>
    <row r="13" s="43" customFormat="1" ht="17" customHeight="1" spans="1:3">
      <c r="A13" s="57" t="s">
        <v>13</v>
      </c>
      <c r="B13" s="59">
        <v>62</v>
      </c>
      <c r="C13" s="59"/>
    </row>
    <row r="14" s="43" customFormat="1" ht="17" customHeight="1" spans="1:3">
      <c r="A14" s="57" t="s">
        <v>14</v>
      </c>
      <c r="B14" s="59">
        <v>5071</v>
      </c>
      <c r="C14" s="59"/>
    </row>
    <row r="15" s="43" customFormat="1" ht="17" customHeight="1" spans="1:3">
      <c r="A15" s="57" t="s">
        <v>15</v>
      </c>
      <c r="B15" s="59">
        <v>2723</v>
      </c>
      <c r="C15" s="59">
        <v>589</v>
      </c>
    </row>
    <row r="16" s="43" customFormat="1" ht="24" spans="1:3">
      <c r="A16" s="57" t="s">
        <v>16</v>
      </c>
      <c r="B16" s="60">
        <v>308</v>
      </c>
      <c r="C16" s="60"/>
    </row>
    <row r="17" s="43" customFormat="1" ht="16" customHeight="1" spans="1:3">
      <c r="A17" s="57" t="s">
        <v>17</v>
      </c>
      <c r="B17" s="60"/>
      <c r="C17" s="60"/>
    </row>
    <row r="18" s="43" customFormat="1" spans="1:3">
      <c r="A18" s="57" t="s">
        <v>18</v>
      </c>
      <c r="B18" s="60"/>
      <c r="C18" s="59"/>
    </row>
    <row r="19" s="43" customFormat="1" ht="18" customHeight="1" spans="1:3">
      <c r="A19" s="57" t="s">
        <v>19</v>
      </c>
      <c r="B19" s="61"/>
      <c r="C19" s="59"/>
    </row>
    <row r="20" s="43" customFormat="1" ht="18" customHeight="1" spans="1:3">
      <c r="A20" s="57" t="s">
        <v>20</v>
      </c>
      <c r="B20" s="60"/>
      <c r="C20" s="59"/>
    </row>
    <row r="21" s="43" customFormat="1" ht="18" customHeight="1" spans="1:3">
      <c r="A21" s="57" t="s">
        <v>21</v>
      </c>
      <c r="B21" s="60"/>
      <c r="C21" s="59"/>
    </row>
    <row r="22" s="43" customFormat="1" ht="18" customHeight="1" spans="1:3">
      <c r="A22" s="57" t="s">
        <v>22</v>
      </c>
      <c r="B22" s="59"/>
      <c r="C22" s="59"/>
    </row>
    <row r="23" s="43" customFormat="1" ht="18" customHeight="1" spans="1:3">
      <c r="A23" s="57" t="s">
        <v>23</v>
      </c>
      <c r="B23" s="59">
        <v>726</v>
      </c>
      <c r="C23" s="59"/>
    </row>
    <row r="24" s="43" customFormat="1" ht="18" customHeight="1" spans="1:3">
      <c r="A24" s="57" t="s">
        <v>24</v>
      </c>
      <c r="B24" s="59"/>
      <c r="C24" s="59"/>
    </row>
    <row r="25" s="43" customFormat="1" ht="24" spans="1:3">
      <c r="A25" s="57" t="s">
        <v>25</v>
      </c>
      <c r="B25" s="59">
        <v>500</v>
      </c>
      <c r="C25" s="59"/>
    </row>
    <row r="26" s="43" customFormat="1" spans="1:3">
      <c r="A26" s="62" t="s">
        <v>26</v>
      </c>
      <c r="B26" s="55">
        <f>SUM(B27:B38)</f>
        <v>5398.5</v>
      </c>
      <c r="C26" s="55">
        <f>SUM(C27:C38)</f>
        <v>3072</v>
      </c>
    </row>
    <row r="27" s="43" customFormat="1" spans="1:3">
      <c r="A27" s="57" t="s">
        <v>27</v>
      </c>
      <c r="B27" s="60">
        <v>4714</v>
      </c>
      <c r="C27" s="60">
        <v>2800</v>
      </c>
    </row>
    <row r="28" s="43" customFormat="1" spans="1:3">
      <c r="A28" s="57" t="s">
        <v>28</v>
      </c>
      <c r="B28" s="60"/>
      <c r="C28" s="59"/>
    </row>
    <row r="29" s="43" customFormat="1" ht="24" spans="1:3">
      <c r="A29" s="57" t="s">
        <v>29</v>
      </c>
      <c r="B29" s="60">
        <v>403.5</v>
      </c>
      <c r="C29" s="59">
        <v>210</v>
      </c>
    </row>
    <row r="30" s="43" customFormat="1" ht="17" customHeight="1" spans="1:3">
      <c r="A30" s="57" t="s">
        <v>30</v>
      </c>
      <c r="B30" s="60">
        <v>100</v>
      </c>
      <c r="C30" s="59"/>
    </row>
    <row r="31" s="43" customFormat="1" ht="17" customHeight="1" spans="1:3">
      <c r="A31" s="57" t="s">
        <v>31</v>
      </c>
      <c r="B31" s="42">
        <v>119</v>
      </c>
      <c r="C31" s="59"/>
    </row>
    <row r="32" s="43" customFormat="1" ht="16" customHeight="1" spans="1:3">
      <c r="A32" s="57" t="s">
        <v>32</v>
      </c>
      <c r="B32" s="42">
        <v>62</v>
      </c>
      <c r="C32" s="59">
        <v>62</v>
      </c>
    </row>
    <row r="33" s="43" customFormat="1" ht="16" customHeight="1" spans="1:3">
      <c r="A33" s="57" t="s">
        <v>33</v>
      </c>
      <c r="B33" s="60"/>
      <c r="C33" s="59"/>
    </row>
    <row r="34" s="43" customFormat="1" ht="16" customHeight="1" spans="1:3">
      <c r="A34" s="57" t="s">
        <v>34</v>
      </c>
      <c r="B34" s="42"/>
      <c r="C34" s="59"/>
    </row>
    <row r="35" s="43" customFormat="1" ht="16" customHeight="1" spans="1:3">
      <c r="A35" s="57" t="s">
        <v>35</v>
      </c>
      <c r="B35" s="60"/>
      <c r="C35" s="60"/>
    </row>
    <row r="36" s="43" customFormat="1" ht="16" customHeight="1" spans="1:3">
      <c r="A36" s="57" t="s">
        <v>36</v>
      </c>
      <c r="B36" s="59"/>
      <c r="C36" s="59"/>
    </row>
    <row r="37" s="43" customFormat="1" ht="16" customHeight="1" spans="1:3">
      <c r="A37" s="57" t="s">
        <v>37</v>
      </c>
      <c r="B37" s="42"/>
      <c r="C37" s="59"/>
    </row>
    <row r="38" s="43" customFormat="1" ht="36" spans="1:3">
      <c r="A38" s="57" t="s">
        <v>38</v>
      </c>
      <c r="B38" s="59"/>
      <c r="C38" s="59"/>
    </row>
    <row r="39" s="45" customFormat="1" ht="12" spans="1:3">
      <c r="A39" s="63" t="s">
        <v>39</v>
      </c>
      <c r="B39" s="55">
        <f>SUM(B40)</f>
        <v>0</v>
      </c>
      <c r="C39" s="64"/>
    </row>
    <row r="40" s="45" customFormat="1" ht="12" spans="1:3">
      <c r="A40" s="65" t="s">
        <v>40</v>
      </c>
      <c r="B40" s="66"/>
      <c r="C40" s="64"/>
    </row>
    <row r="41" s="45" customFormat="1" ht="12" spans="1:3">
      <c r="A41" s="65" t="s">
        <v>41</v>
      </c>
      <c r="B41" s="55"/>
      <c r="C41" s="64"/>
    </row>
    <row r="42" s="45" customFormat="1" ht="12" spans="1:3">
      <c r="A42" s="63" t="s">
        <v>42</v>
      </c>
      <c r="B42" s="55">
        <f>SUM(B43)</f>
        <v>0</v>
      </c>
      <c r="C42" s="64"/>
    </row>
    <row r="43" s="45" customFormat="1" ht="12" spans="1:3">
      <c r="A43" s="65" t="s">
        <v>43</v>
      </c>
      <c r="B43" s="66"/>
      <c r="C43" s="64"/>
    </row>
    <row r="44" s="45" customFormat="1" ht="12" spans="1:3">
      <c r="A44" s="65" t="s">
        <v>41</v>
      </c>
      <c r="B44" s="67"/>
      <c r="C44" s="64"/>
    </row>
    <row r="45" s="45" customFormat="1" ht="18.95" customHeight="1" spans="1:3">
      <c r="A45" s="68" t="s">
        <v>44</v>
      </c>
      <c r="B45" s="68"/>
      <c r="C45" s="68"/>
    </row>
    <row r="46" s="43" customFormat="1" ht="27.95" customHeight="1" spans="1:3">
      <c r="A46" s="69" t="s">
        <v>45</v>
      </c>
      <c r="B46" s="69"/>
      <c r="C46" s="69"/>
    </row>
  </sheetData>
  <mergeCells count="8">
    <mergeCell ref="A1:B1"/>
    <mergeCell ref="A2:C2"/>
    <mergeCell ref="A3:C3"/>
    <mergeCell ref="A45:C45"/>
    <mergeCell ref="A46:C46"/>
    <mergeCell ref="A4:A5"/>
    <mergeCell ref="B4:B5"/>
    <mergeCell ref="C4:C5"/>
  </mergeCells>
  <printOptions horizontalCentered="1"/>
  <pageMargins left="0.38" right="0.32" top="0.59" bottom="0.51" header="0.31" footer="0.31"/>
  <pageSetup paperSize="9" scale="9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3"/>
  <sheetViews>
    <sheetView showZeros="0" workbookViewId="0">
      <pane ySplit="5" topLeftCell="A6" activePane="bottomLeft" state="frozen"/>
      <selection/>
      <selection pane="bottomLeft" activeCell="Q12" sqref="Q12"/>
    </sheetView>
  </sheetViews>
  <sheetFormatPr defaultColWidth="8.88333333333333" defaultRowHeight="13.5"/>
  <cols>
    <col min="1" max="1" width="19.4333333333333" style="3" customWidth="1"/>
    <col min="2" max="2" width="9.44166666666667" style="4" customWidth="1"/>
    <col min="3" max="3" width="5.66666666666667" style="5" customWidth="1"/>
    <col min="4" max="4" width="26.6666666666667" style="3" customWidth="1"/>
    <col min="5" max="5" width="14.4333333333333" style="5" customWidth="1"/>
    <col min="6" max="6" width="9.66666666666667" style="5" customWidth="1"/>
    <col min="7" max="7" width="9.75833333333333" style="5" customWidth="1"/>
    <col min="8" max="8" width="10.6" style="5" customWidth="1"/>
    <col min="9" max="9" width="18.25" style="6" customWidth="1"/>
    <col min="10" max="10" width="9.8" style="6" customWidth="1"/>
    <col min="11" max="11" width="9.33333333333333" style="7" customWidth="1"/>
    <col min="12" max="12" width="15.225" style="7" customWidth="1"/>
    <col min="13" max="13" width="5.44166666666667" style="7" customWidth="1"/>
    <col min="14" max="14" width="7.89166666666667" style="7" customWidth="1"/>
    <col min="15" max="16384" width="8.88333333333333" style="8"/>
  </cols>
  <sheetData>
    <row r="1" ht="17.4" customHeight="1" spans="1:1">
      <c r="A1" s="9" t="s">
        <v>46</v>
      </c>
    </row>
    <row r="2" ht="29.5" customHeight="1" spans="1:14">
      <c r="A2" s="10" t="s">
        <v>47</v>
      </c>
      <c r="B2" s="10"/>
      <c r="C2" s="10"/>
      <c r="D2" s="10"/>
      <c r="E2" s="10"/>
      <c r="F2" s="10"/>
      <c r="G2" s="10"/>
      <c r="H2" s="10"/>
      <c r="I2" s="35"/>
      <c r="J2" s="35"/>
      <c r="K2" s="36"/>
      <c r="L2" s="10"/>
      <c r="M2" s="10"/>
      <c r="N2" s="10"/>
    </row>
    <row r="3" ht="24" customHeight="1" spans="1:14">
      <c r="A3" s="11" t="s">
        <v>48</v>
      </c>
      <c r="B3" s="12" t="s">
        <v>49</v>
      </c>
      <c r="C3" s="13"/>
      <c r="D3" s="14"/>
      <c r="E3" s="13"/>
      <c r="F3" s="13"/>
      <c r="G3" s="13" t="s">
        <v>50</v>
      </c>
      <c r="H3" s="13"/>
      <c r="I3" s="13"/>
      <c r="J3" s="37" t="s">
        <v>51</v>
      </c>
      <c r="K3" s="37" t="s">
        <v>52</v>
      </c>
      <c r="L3" s="37" t="s">
        <v>53</v>
      </c>
      <c r="M3" s="37" t="s">
        <v>54</v>
      </c>
      <c r="N3" s="37" t="s">
        <v>55</v>
      </c>
    </row>
    <row r="4" ht="37" customHeight="1" spans="1:14">
      <c r="A4" s="15"/>
      <c r="B4" s="13" t="s">
        <v>56</v>
      </c>
      <c r="C4" s="13" t="s">
        <v>57</v>
      </c>
      <c r="D4" s="13" t="s">
        <v>58</v>
      </c>
      <c r="E4" s="13" t="s">
        <v>59</v>
      </c>
      <c r="F4" s="13" t="s">
        <v>60</v>
      </c>
      <c r="G4" s="13" t="s">
        <v>61</v>
      </c>
      <c r="H4" s="13" t="s">
        <v>62</v>
      </c>
      <c r="I4" s="13" t="s">
        <v>63</v>
      </c>
      <c r="J4" s="38"/>
      <c r="K4" s="38"/>
      <c r="L4" s="38"/>
      <c r="M4" s="38"/>
      <c r="N4" s="38"/>
    </row>
    <row r="5" ht="27" customHeight="1" spans="1:14">
      <c r="A5" s="16" t="s">
        <v>64</v>
      </c>
      <c r="B5" s="17" t="s">
        <v>65</v>
      </c>
      <c r="C5" s="17"/>
      <c r="D5" s="18"/>
      <c r="E5" s="17"/>
      <c r="F5" s="17" t="s">
        <v>65</v>
      </c>
      <c r="G5" s="19">
        <f>G6+G31+G135</f>
        <v>23342.24</v>
      </c>
      <c r="H5" s="19">
        <f>H6+H31+H135</f>
        <v>23342.24</v>
      </c>
      <c r="I5" s="17" t="s">
        <v>65</v>
      </c>
      <c r="J5" s="17" t="s">
        <v>65</v>
      </c>
      <c r="K5" s="34"/>
      <c r="L5" s="34"/>
      <c r="M5" s="34"/>
      <c r="N5" s="34"/>
    </row>
    <row r="6" ht="21" customHeight="1" spans="1:14">
      <c r="A6" s="16" t="s">
        <v>66</v>
      </c>
      <c r="B6" s="20">
        <f>B10+B32+B43+B49+B56+B62+B96+B136</f>
        <v>132</v>
      </c>
      <c r="C6" s="21"/>
      <c r="D6" s="22"/>
      <c r="E6" s="21"/>
      <c r="F6" s="21"/>
      <c r="G6" s="23">
        <f>G7+G8+G30</f>
        <v>250</v>
      </c>
      <c r="H6" s="23">
        <f>H7+H8+H30</f>
        <v>250</v>
      </c>
      <c r="I6" s="20"/>
      <c r="J6" s="20"/>
      <c r="K6" s="34"/>
      <c r="L6" s="34"/>
      <c r="M6" s="34"/>
      <c r="N6" s="34"/>
    </row>
    <row r="7" ht="21" customHeight="1" spans="1:14">
      <c r="A7" s="16" t="s">
        <v>67</v>
      </c>
      <c r="B7" s="20"/>
      <c r="C7" s="21"/>
      <c r="D7" s="22"/>
      <c r="E7" s="21"/>
      <c r="F7" s="21"/>
      <c r="G7" s="23">
        <v>0</v>
      </c>
      <c r="H7" s="23">
        <v>0</v>
      </c>
      <c r="I7" s="20"/>
      <c r="J7" s="20"/>
      <c r="K7" s="34"/>
      <c r="L7" s="34"/>
      <c r="M7" s="34"/>
      <c r="N7" s="34"/>
    </row>
    <row r="8" ht="21" customHeight="1" spans="1:14">
      <c r="A8" s="16" t="s">
        <v>68</v>
      </c>
      <c r="B8" s="20"/>
      <c r="C8" s="21"/>
      <c r="D8" s="24"/>
      <c r="E8" s="25"/>
      <c r="F8" s="25"/>
      <c r="G8" s="26">
        <f>G9+G10</f>
        <v>250</v>
      </c>
      <c r="H8" s="26">
        <f>H9+H10</f>
        <v>250</v>
      </c>
      <c r="I8" s="20"/>
      <c r="J8" s="20"/>
      <c r="K8" s="34"/>
      <c r="L8" s="34"/>
      <c r="M8" s="34"/>
      <c r="N8" s="34"/>
    </row>
    <row r="9" ht="21" customHeight="1" spans="1:14">
      <c r="A9" s="16" t="s">
        <v>69</v>
      </c>
      <c r="B9" s="20"/>
      <c r="C9" s="25"/>
      <c r="D9" s="24"/>
      <c r="E9" s="25"/>
      <c r="F9" s="25"/>
      <c r="G9" s="21">
        <v>0</v>
      </c>
      <c r="H9" s="21">
        <v>0</v>
      </c>
      <c r="I9" s="20"/>
      <c r="J9" s="20"/>
      <c r="K9" s="34"/>
      <c r="L9" s="34"/>
      <c r="M9" s="34"/>
      <c r="N9" s="34"/>
    </row>
    <row r="10" ht="21" customHeight="1" spans="1:14">
      <c r="A10" s="16" t="s">
        <v>70</v>
      </c>
      <c r="B10" s="20">
        <v>19</v>
      </c>
      <c r="C10" s="25"/>
      <c r="D10" s="24"/>
      <c r="E10" s="25"/>
      <c r="F10" s="25"/>
      <c r="G10" s="25">
        <f>SUM(G11:G29)</f>
        <v>250</v>
      </c>
      <c r="H10" s="25">
        <f>SUM(H11:H29)</f>
        <v>250</v>
      </c>
      <c r="I10" s="26"/>
      <c r="J10" s="26"/>
      <c r="K10" s="34"/>
      <c r="L10" s="34"/>
      <c r="M10" s="34"/>
      <c r="N10" s="34"/>
    </row>
    <row r="11" ht="37" customHeight="1" spans="1:14">
      <c r="A11" s="27" t="s">
        <v>71</v>
      </c>
      <c r="B11" s="27" t="s">
        <v>72</v>
      </c>
      <c r="C11" s="21" t="s">
        <v>73</v>
      </c>
      <c r="D11" s="27" t="s">
        <v>74</v>
      </c>
      <c r="E11" s="20" t="s">
        <v>75</v>
      </c>
      <c r="F11" s="21" t="s">
        <v>76</v>
      </c>
      <c r="G11" s="21">
        <f>H11</f>
        <v>20</v>
      </c>
      <c r="H11" s="21">
        <v>20</v>
      </c>
      <c r="I11" s="31" t="s">
        <v>77</v>
      </c>
      <c r="J11" s="20" t="s">
        <v>78</v>
      </c>
      <c r="K11" s="34"/>
      <c r="L11" s="34" t="s">
        <v>79</v>
      </c>
      <c r="M11" s="34" t="s">
        <v>80</v>
      </c>
      <c r="N11" s="34" t="s">
        <v>81</v>
      </c>
    </row>
    <row r="12" ht="79" customHeight="1" spans="1:14">
      <c r="A12" s="27" t="s">
        <v>82</v>
      </c>
      <c r="B12" s="27" t="s">
        <v>83</v>
      </c>
      <c r="C12" s="21" t="s">
        <v>73</v>
      </c>
      <c r="D12" s="27" t="s">
        <v>84</v>
      </c>
      <c r="E12" s="20" t="s">
        <v>85</v>
      </c>
      <c r="F12" s="21" t="s">
        <v>76</v>
      </c>
      <c r="G12" s="21">
        <f t="shared" ref="G12:G30" si="0">H12</f>
        <v>15</v>
      </c>
      <c r="H12" s="21">
        <v>15</v>
      </c>
      <c r="I12" s="31" t="s">
        <v>77</v>
      </c>
      <c r="J12" s="20" t="s">
        <v>78</v>
      </c>
      <c r="K12" s="34"/>
      <c r="L12" s="34" t="s">
        <v>79</v>
      </c>
      <c r="M12" s="34" t="s">
        <v>80</v>
      </c>
      <c r="N12" s="34" t="s">
        <v>81</v>
      </c>
    </row>
    <row r="13" ht="40" customHeight="1" spans="1:14">
      <c r="A13" s="27" t="s">
        <v>86</v>
      </c>
      <c r="B13" s="27" t="s">
        <v>87</v>
      </c>
      <c r="C13" s="21" t="s">
        <v>73</v>
      </c>
      <c r="D13" s="27" t="s">
        <v>88</v>
      </c>
      <c r="E13" s="20" t="s">
        <v>85</v>
      </c>
      <c r="F13" s="21" t="s">
        <v>76</v>
      </c>
      <c r="G13" s="21">
        <f t="shared" si="0"/>
        <v>15</v>
      </c>
      <c r="H13" s="21">
        <v>15</v>
      </c>
      <c r="I13" s="31" t="s">
        <v>77</v>
      </c>
      <c r="J13" s="20" t="s">
        <v>78</v>
      </c>
      <c r="K13" s="34"/>
      <c r="L13" s="34" t="s">
        <v>79</v>
      </c>
      <c r="M13" s="34" t="s">
        <v>80</v>
      </c>
      <c r="N13" s="34" t="s">
        <v>81</v>
      </c>
    </row>
    <row r="14" ht="33" customHeight="1" spans="1:14">
      <c r="A14" s="27" t="s">
        <v>89</v>
      </c>
      <c r="B14" s="27" t="s">
        <v>90</v>
      </c>
      <c r="C14" s="21" t="s">
        <v>73</v>
      </c>
      <c r="D14" s="27" t="s">
        <v>91</v>
      </c>
      <c r="E14" s="20" t="s">
        <v>92</v>
      </c>
      <c r="F14" s="21" t="s">
        <v>76</v>
      </c>
      <c r="G14" s="21">
        <f t="shared" si="0"/>
        <v>10</v>
      </c>
      <c r="H14" s="21">
        <v>10</v>
      </c>
      <c r="I14" s="31" t="s">
        <v>77</v>
      </c>
      <c r="J14" s="20" t="s">
        <v>78</v>
      </c>
      <c r="K14" s="34"/>
      <c r="L14" s="34" t="s">
        <v>79</v>
      </c>
      <c r="M14" s="34" t="s">
        <v>80</v>
      </c>
      <c r="N14" s="34" t="s">
        <v>81</v>
      </c>
    </row>
    <row r="15" ht="33" customHeight="1" spans="1:14">
      <c r="A15" s="27" t="s">
        <v>93</v>
      </c>
      <c r="B15" s="27" t="s">
        <v>94</v>
      </c>
      <c r="C15" s="21" t="s">
        <v>73</v>
      </c>
      <c r="D15" s="27" t="s">
        <v>95</v>
      </c>
      <c r="E15" s="20" t="s">
        <v>96</v>
      </c>
      <c r="F15" s="21" t="s">
        <v>76</v>
      </c>
      <c r="G15" s="21">
        <f t="shared" si="0"/>
        <v>6</v>
      </c>
      <c r="H15" s="21">
        <v>6</v>
      </c>
      <c r="I15" s="31" t="s">
        <v>77</v>
      </c>
      <c r="J15" s="20" t="s">
        <v>78</v>
      </c>
      <c r="K15" s="34"/>
      <c r="L15" s="34" t="s">
        <v>79</v>
      </c>
      <c r="M15" s="34" t="s">
        <v>80</v>
      </c>
      <c r="N15" s="34" t="s">
        <v>81</v>
      </c>
    </row>
    <row r="16" ht="33" customHeight="1" spans="1:14">
      <c r="A16" s="27" t="s">
        <v>97</v>
      </c>
      <c r="B16" s="27" t="s">
        <v>98</v>
      </c>
      <c r="C16" s="21" t="s">
        <v>73</v>
      </c>
      <c r="D16" s="27" t="s">
        <v>99</v>
      </c>
      <c r="E16" s="20" t="s">
        <v>100</v>
      </c>
      <c r="F16" s="21" t="s">
        <v>76</v>
      </c>
      <c r="G16" s="21">
        <f t="shared" si="0"/>
        <v>7</v>
      </c>
      <c r="H16" s="21">
        <v>7</v>
      </c>
      <c r="I16" s="31" t="s">
        <v>77</v>
      </c>
      <c r="J16" s="20" t="s">
        <v>78</v>
      </c>
      <c r="K16" s="34"/>
      <c r="L16" s="34" t="s">
        <v>79</v>
      </c>
      <c r="M16" s="34" t="s">
        <v>80</v>
      </c>
      <c r="N16" s="34" t="s">
        <v>81</v>
      </c>
    </row>
    <row r="17" ht="33" customHeight="1" spans="1:14">
      <c r="A17" s="27" t="s">
        <v>101</v>
      </c>
      <c r="B17" s="27" t="s">
        <v>102</v>
      </c>
      <c r="C17" s="21" t="s">
        <v>73</v>
      </c>
      <c r="D17" s="27" t="s">
        <v>103</v>
      </c>
      <c r="E17" s="20" t="s">
        <v>85</v>
      </c>
      <c r="F17" s="21" t="s">
        <v>76</v>
      </c>
      <c r="G17" s="21">
        <f t="shared" si="0"/>
        <v>15</v>
      </c>
      <c r="H17" s="21">
        <v>15</v>
      </c>
      <c r="I17" s="31" t="s">
        <v>77</v>
      </c>
      <c r="J17" s="20" t="s">
        <v>78</v>
      </c>
      <c r="K17" s="34"/>
      <c r="L17" s="34" t="s">
        <v>79</v>
      </c>
      <c r="M17" s="34" t="s">
        <v>80</v>
      </c>
      <c r="N17" s="34" t="s">
        <v>81</v>
      </c>
    </row>
    <row r="18" ht="33" customHeight="1" spans="1:14">
      <c r="A18" s="27" t="s">
        <v>104</v>
      </c>
      <c r="B18" s="27" t="s">
        <v>105</v>
      </c>
      <c r="C18" s="21" t="s">
        <v>73</v>
      </c>
      <c r="D18" s="27" t="s">
        <v>106</v>
      </c>
      <c r="E18" s="20" t="s">
        <v>92</v>
      </c>
      <c r="F18" s="21" t="s">
        <v>76</v>
      </c>
      <c r="G18" s="21">
        <f t="shared" si="0"/>
        <v>10</v>
      </c>
      <c r="H18" s="21">
        <v>10</v>
      </c>
      <c r="I18" s="31" t="s">
        <v>77</v>
      </c>
      <c r="J18" s="20" t="s">
        <v>78</v>
      </c>
      <c r="K18" s="34"/>
      <c r="L18" s="34" t="s">
        <v>79</v>
      </c>
      <c r="M18" s="34" t="s">
        <v>80</v>
      </c>
      <c r="N18" s="34" t="s">
        <v>81</v>
      </c>
    </row>
    <row r="19" ht="51" customHeight="1" spans="1:14">
      <c r="A19" s="27" t="s">
        <v>107</v>
      </c>
      <c r="B19" s="27" t="s">
        <v>108</v>
      </c>
      <c r="C19" s="21" t="s">
        <v>73</v>
      </c>
      <c r="D19" s="27" t="s">
        <v>109</v>
      </c>
      <c r="E19" s="20" t="s">
        <v>110</v>
      </c>
      <c r="F19" s="21" t="s">
        <v>76</v>
      </c>
      <c r="G19" s="21">
        <f t="shared" si="0"/>
        <v>9</v>
      </c>
      <c r="H19" s="21">
        <v>9</v>
      </c>
      <c r="I19" s="31" t="s">
        <v>77</v>
      </c>
      <c r="J19" s="20" t="s">
        <v>78</v>
      </c>
      <c r="K19" s="34"/>
      <c r="L19" s="34" t="s">
        <v>79</v>
      </c>
      <c r="M19" s="34" t="s">
        <v>80</v>
      </c>
      <c r="N19" s="34" t="s">
        <v>81</v>
      </c>
    </row>
    <row r="20" ht="42" customHeight="1" spans="1:14">
      <c r="A20" s="27" t="s">
        <v>111</v>
      </c>
      <c r="B20" s="27" t="s">
        <v>112</v>
      </c>
      <c r="C20" s="21" t="s">
        <v>73</v>
      </c>
      <c r="D20" s="27" t="s">
        <v>113</v>
      </c>
      <c r="E20" s="20" t="s">
        <v>92</v>
      </c>
      <c r="F20" s="21" t="s">
        <v>76</v>
      </c>
      <c r="G20" s="21">
        <f t="shared" si="0"/>
        <v>10</v>
      </c>
      <c r="H20" s="21">
        <v>10</v>
      </c>
      <c r="I20" s="31" t="s">
        <v>77</v>
      </c>
      <c r="J20" s="20" t="s">
        <v>78</v>
      </c>
      <c r="K20" s="34"/>
      <c r="L20" s="34" t="s">
        <v>79</v>
      </c>
      <c r="M20" s="34" t="s">
        <v>80</v>
      </c>
      <c r="N20" s="34" t="s">
        <v>81</v>
      </c>
    </row>
    <row r="21" ht="27" customHeight="1" spans="1:14">
      <c r="A21" s="27" t="s">
        <v>114</v>
      </c>
      <c r="B21" s="27" t="s">
        <v>115</v>
      </c>
      <c r="C21" s="21" t="s">
        <v>73</v>
      </c>
      <c r="D21" s="27" t="s">
        <v>116</v>
      </c>
      <c r="E21" s="20" t="s">
        <v>92</v>
      </c>
      <c r="F21" s="21" t="s">
        <v>76</v>
      </c>
      <c r="G21" s="21">
        <f t="shared" si="0"/>
        <v>10</v>
      </c>
      <c r="H21" s="21">
        <v>10</v>
      </c>
      <c r="I21" s="31" t="s">
        <v>77</v>
      </c>
      <c r="J21" s="20" t="s">
        <v>78</v>
      </c>
      <c r="K21" s="34"/>
      <c r="L21" s="34" t="s">
        <v>79</v>
      </c>
      <c r="M21" s="34" t="s">
        <v>80</v>
      </c>
      <c r="N21" s="34" t="s">
        <v>81</v>
      </c>
    </row>
    <row r="22" ht="27" customHeight="1" spans="1:14">
      <c r="A22" s="27" t="s">
        <v>117</v>
      </c>
      <c r="B22" s="27" t="s">
        <v>118</v>
      </c>
      <c r="C22" s="21" t="s">
        <v>73</v>
      </c>
      <c r="D22" s="27" t="s">
        <v>119</v>
      </c>
      <c r="E22" s="20" t="s">
        <v>120</v>
      </c>
      <c r="F22" s="21" t="s">
        <v>76</v>
      </c>
      <c r="G22" s="21">
        <f t="shared" si="0"/>
        <v>25</v>
      </c>
      <c r="H22" s="21">
        <v>25</v>
      </c>
      <c r="I22" s="31" t="s">
        <v>77</v>
      </c>
      <c r="J22" s="20" t="s">
        <v>78</v>
      </c>
      <c r="K22" s="34"/>
      <c r="L22" s="34" t="s">
        <v>79</v>
      </c>
      <c r="M22" s="34" t="s">
        <v>80</v>
      </c>
      <c r="N22" s="34" t="s">
        <v>81</v>
      </c>
    </row>
    <row r="23" ht="27" customHeight="1" spans="1:14">
      <c r="A23" s="27" t="s">
        <v>121</v>
      </c>
      <c r="B23" s="27" t="s">
        <v>122</v>
      </c>
      <c r="C23" s="21" t="s">
        <v>73</v>
      </c>
      <c r="D23" s="27" t="s">
        <v>123</v>
      </c>
      <c r="E23" s="20" t="s">
        <v>124</v>
      </c>
      <c r="F23" s="21" t="s">
        <v>76</v>
      </c>
      <c r="G23" s="21">
        <f t="shared" si="0"/>
        <v>13</v>
      </c>
      <c r="H23" s="21">
        <v>13</v>
      </c>
      <c r="I23" s="31" t="s">
        <v>77</v>
      </c>
      <c r="J23" s="20" t="s">
        <v>78</v>
      </c>
      <c r="K23" s="34"/>
      <c r="L23" s="34" t="s">
        <v>79</v>
      </c>
      <c r="M23" s="34" t="s">
        <v>80</v>
      </c>
      <c r="N23" s="34" t="s">
        <v>81</v>
      </c>
    </row>
    <row r="24" ht="27" customHeight="1" spans="1:14">
      <c r="A24" s="27" t="s">
        <v>125</v>
      </c>
      <c r="B24" s="27" t="s">
        <v>126</v>
      </c>
      <c r="C24" s="21" t="s">
        <v>73</v>
      </c>
      <c r="D24" s="27" t="s">
        <v>127</v>
      </c>
      <c r="E24" s="20" t="s">
        <v>85</v>
      </c>
      <c r="F24" s="21" t="s">
        <v>76</v>
      </c>
      <c r="G24" s="21">
        <f t="shared" si="0"/>
        <v>15</v>
      </c>
      <c r="H24" s="21">
        <v>15</v>
      </c>
      <c r="I24" s="31" t="s">
        <v>77</v>
      </c>
      <c r="J24" s="20" t="s">
        <v>78</v>
      </c>
      <c r="K24" s="34"/>
      <c r="L24" s="34" t="s">
        <v>79</v>
      </c>
      <c r="M24" s="34" t="s">
        <v>80</v>
      </c>
      <c r="N24" s="34" t="s">
        <v>81</v>
      </c>
    </row>
    <row r="25" ht="27" customHeight="1" spans="1:14">
      <c r="A25" s="27" t="s">
        <v>128</v>
      </c>
      <c r="B25" s="27" t="s">
        <v>129</v>
      </c>
      <c r="C25" s="21" t="s">
        <v>73</v>
      </c>
      <c r="D25" s="27" t="s">
        <v>130</v>
      </c>
      <c r="E25" s="20" t="s">
        <v>92</v>
      </c>
      <c r="F25" s="21" t="s">
        <v>76</v>
      </c>
      <c r="G25" s="21">
        <f t="shared" si="0"/>
        <v>10</v>
      </c>
      <c r="H25" s="21">
        <v>10</v>
      </c>
      <c r="I25" s="31" t="s">
        <v>77</v>
      </c>
      <c r="J25" s="20" t="s">
        <v>78</v>
      </c>
      <c r="K25" s="34"/>
      <c r="L25" s="34" t="s">
        <v>79</v>
      </c>
      <c r="M25" s="34" t="s">
        <v>80</v>
      </c>
      <c r="N25" s="34" t="s">
        <v>81</v>
      </c>
    </row>
    <row r="26" ht="27" customHeight="1" spans="1:14">
      <c r="A26" s="27" t="s">
        <v>131</v>
      </c>
      <c r="B26" s="27" t="s">
        <v>132</v>
      </c>
      <c r="C26" s="21" t="s">
        <v>73</v>
      </c>
      <c r="D26" s="27" t="s">
        <v>133</v>
      </c>
      <c r="E26" s="20" t="s">
        <v>85</v>
      </c>
      <c r="F26" s="21" t="s">
        <v>76</v>
      </c>
      <c r="G26" s="21">
        <f t="shared" si="0"/>
        <v>15</v>
      </c>
      <c r="H26" s="21">
        <v>15</v>
      </c>
      <c r="I26" s="31" t="s">
        <v>77</v>
      </c>
      <c r="J26" s="20" t="s">
        <v>78</v>
      </c>
      <c r="K26" s="34"/>
      <c r="L26" s="34" t="s">
        <v>79</v>
      </c>
      <c r="M26" s="34" t="s">
        <v>80</v>
      </c>
      <c r="N26" s="34" t="s">
        <v>81</v>
      </c>
    </row>
    <row r="27" ht="40" customHeight="1" spans="1:14">
      <c r="A27" s="27" t="s">
        <v>134</v>
      </c>
      <c r="B27" s="27" t="s">
        <v>135</v>
      </c>
      <c r="C27" s="21" t="s">
        <v>73</v>
      </c>
      <c r="D27" s="27" t="s">
        <v>136</v>
      </c>
      <c r="E27" s="20" t="s">
        <v>75</v>
      </c>
      <c r="F27" s="21" t="s">
        <v>76</v>
      </c>
      <c r="G27" s="21">
        <f t="shared" si="0"/>
        <v>20</v>
      </c>
      <c r="H27" s="21">
        <v>20</v>
      </c>
      <c r="I27" s="31" t="s">
        <v>77</v>
      </c>
      <c r="J27" s="20" t="s">
        <v>78</v>
      </c>
      <c r="K27" s="34"/>
      <c r="L27" s="34" t="s">
        <v>79</v>
      </c>
      <c r="M27" s="34" t="s">
        <v>80</v>
      </c>
      <c r="N27" s="34" t="s">
        <v>81</v>
      </c>
    </row>
    <row r="28" ht="27" customHeight="1" spans="1:14">
      <c r="A28" s="27" t="s">
        <v>137</v>
      </c>
      <c r="B28" s="27" t="s">
        <v>138</v>
      </c>
      <c r="C28" s="21" t="s">
        <v>73</v>
      </c>
      <c r="D28" s="27" t="s">
        <v>139</v>
      </c>
      <c r="E28" s="20" t="s">
        <v>85</v>
      </c>
      <c r="F28" s="21" t="s">
        <v>76</v>
      </c>
      <c r="G28" s="21">
        <f t="shared" si="0"/>
        <v>15</v>
      </c>
      <c r="H28" s="21">
        <v>15</v>
      </c>
      <c r="I28" s="31" t="s">
        <v>77</v>
      </c>
      <c r="J28" s="20" t="s">
        <v>78</v>
      </c>
      <c r="K28" s="34"/>
      <c r="L28" s="34" t="s">
        <v>79</v>
      </c>
      <c r="M28" s="34" t="s">
        <v>80</v>
      </c>
      <c r="N28" s="34" t="s">
        <v>81</v>
      </c>
    </row>
    <row r="29" ht="27" customHeight="1" spans="1:14">
      <c r="A29" s="27" t="s">
        <v>140</v>
      </c>
      <c r="B29" s="27" t="s">
        <v>141</v>
      </c>
      <c r="C29" s="21" t="s">
        <v>73</v>
      </c>
      <c r="D29" s="27" t="s">
        <v>139</v>
      </c>
      <c r="E29" s="20" t="s">
        <v>92</v>
      </c>
      <c r="F29" s="21" t="s">
        <v>76</v>
      </c>
      <c r="G29" s="21">
        <f t="shared" si="0"/>
        <v>10</v>
      </c>
      <c r="H29" s="21">
        <v>10</v>
      </c>
      <c r="I29" s="31" t="s">
        <v>77</v>
      </c>
      <c r="J29" s="20" t="s">
        <v>78</v>
      </c>
      <c r="K29" s="34"/>
      <c r="L29" s="34" t="s">
        <v>79</v>
      </c>
      <c r="M29" s="34" t="s">
        <v>80</v>
      </c>
      <c r="N29" s="34" t="s">
        <v>81</v>
      </c>
    </row>
    <row r="30" ht="24" customHeight="1" spans="1:14">
      <c r="A30" s="16" t="s">
        <v>142</v>
      </c>
      <c r="B30" s="20"/>
      <c r="C30" s="21"/>
      <c r="D30" s="24"/>
      <c r="E30" s="25"/>
      <c r="F30" s="25"/>
      <c r="G30" s="26">
        <v>0</v>
      </c>
      <c r="H30" s="26">
        <v>0</v>
      </c>
      <c r="I30" s="20"/>
      <c r="J30" s="20"/>
      <c r="K30" s="34"/>
      <c r="L30" s="34"/>
      <c r="M30" s="34"/>
      <c r="N30" s="34"/>
    </row>
    <row r="31" ht="24" customHeight="1" spans="1:14">
      <c r="A31" s="16" t="s">
        <v>143</v>
      </c>
      <c r="B31" s="20">
        <f>B32+B43+B49+B56+B62+B96</f>
        <v>96</v>
      </c>
      <c r="C31" s="21"/>
      <c r="D31" s="22"/>
      <c r="E31" s="21"/>
      <c r="F31" s="21"/>
      <c r="G31" s="23">
        <f>G32+G43+G49+G56+G62+G96+G134</f>
        <v>22330.84</v>
      </c>
      <c r="H31" s="23">
        <f>H32+H43+H49+H56+H62+H96+H134</f>
        <v>22330.84</v>
      </c>
      <c r="I31" s="20"/>
      <c r="J31" s="20"/>
      <c r="K31" s="34"/>
      <c r="L31" s="34"/>
      <c r="M31" s="34"/>
      <c r="N31" s="34"/>
    </row>
    <row r="32" ht="24" customHeight="1" spans="1:14">
      <c r="A32" s="16" t="s">
        <v>144</v>
      </c>
      <c r="B32" s="20">
        <v>10</v>
      </c>
      <c r="C32" s="25"/>
      <c r="D32" s="24"/>
      <c r="E32" s="25"/>
      <c r="F32" s="25"/>
      <c r="G32" s="28">
        <f>SUM(G33:G42)</f>
        <v>1755</v>
      </c>
      <c r="H32" s="28">
        <f>SUM(H33:H42)</f>
        <v>1755</v>
      </c>
      <c r="I32" s="20"/>
      <c r="J32" s="26"/>
      <c r="K32" s="34"/>
      <c r="L32" s="34"/>
      <c r="M32" s="34"/>
      <c r="N32" s="34"/>
    </row>
    <row r="33" ht="29" customHeight="1" spans="1:14">
      <c r="A33" s="27" t="s">
        <v>145</v>
      </c>
      <c r="B33" s="20" t="s">
        <v>146</v>
      </c>
      <c r="C33" s="21" t="s">
        <v>147</v>
      </c>
      <c r="D33" s="29" t="s">
        <v>148</v>
      </c>
      <c r="E33" s="30" t="s">
        <v>149</v>
      </c>
      <c r="F33" s="30" t="s">
        <v>150</v>
      </c>
      <c r="G33" s="31">
        <f t="shared" ref="G33:G42" si="1">H33</f>
        <v>696</v>
      </c>
      <c r="H33" s="31">
        <v>696</v>
      </c>
      <c r="I33" s="31" t="s">
        <v>151</v>
      </c>
      <c r="J33" s="31" t="s">
        <v>152</v>
      </c>
      <c r="K33" s="34" t="s">
        <v>153</v>
      </c>
      <c r="L33" s="34" t="s">
        <v>154</v>
      </c>
      <c r="M33" s="34" t="s">
        <v>80</v>
      </c>
      <c r="N33" s="34" t="s">
        <v>81</v>
      </c>
    </row>
    <row r="34" s="1" customFormat="1" ht="29" customHeight="1" spans="1:14">
      <c r="A34" s="29" t="s">
        <v>155</v>
      </c>
      <c r="B34" s="20" t="s">
        <v>146</v>
      </c>
      <c r="C34" s="21" t="s">
        <v>147</v>
      </c>
      <c r="D34" s="29" t="s">
        <v>156</v>
      </c>
      <c r="E34" s="30" t="s">
        <v>149</v>
      </c>
      <c r="F34" s="30" t="s">
        <v>150</v>
      </c>
      <c r="G34" s="31">
        <f t="shared" si="1"/>
        <v>562</v>
      </c>
      <c r="H34" s="31">
        <v>562</v>
      </c>
      <c r="I34" s="31" t="s">
        <v>151</v>
      </c>
      <c r="J34" s="31" t="s">
        <v>157</v>
      </c>
      <c r="K34" s="34" t="s">
        <v>153</v>
      </c>
      <c r="L34" s="34" t="s">
        <v>154</v>
      </c>
      <c r="M34" s="34" t="s">
        <v>80</v>
      </c>
      <c r="N34" s="34" t="s">
        <v>81</v>
      </c>
    </row>
    <row r="35" s="1" customFormat="1" ht="29" customHeight="1" spans="1:14">
      <c r="A35" s="29" t="s">
        <v>158</v>
      </c>
      <c r="B35" s="20" t="s">
        <v>146</v>
      </c>
      <c r="C35" s="21" t="s">
        <v>147</v>
      </c>
      <c r="D35" s="29" t="s">
        <v>159</v>
      </c>
      <c r="E35" s="31" t="s">
        <v>149</v>
      </c>
      <c r="F35" s="30" t="s">
        <v>150</v>
      </c>
      <c r="G35" s="31">
        <f t="shared" si="1"/>
        <v>242</v>
      </c>
      <c r="H35" s="31">
        <v>242</v>
      </c>
      <c r="I35" s="31" t="s">
        <v>151</v>
      </c>
      <c r="J35" s="20" t="s">
        <v>160</v>
      </c>
      <c r="K35" s="34" t="s">
        <v>153</v>
      </c>
      <c r="L35" s="34" t="s">
        <v>154</v>
      </c>
      <c r="M35" s="34" t="s">
        <v>80</v>
      </c>
      <c r="N35" s="34" t="s">
        <v>81</v>
      </c>
    </row>
    <row r="36" s="1" customFormat="1" ht="29" customHeight="1" spans="1:14">
      <c r="A36" s="29" t="s">
        <v>161</v>
      </c>
      <c r="B36" s="20" t="s">
        <v>146</v>
      </c>
      <c r="C36" s="21" t="s">
        <v>147</v>
      </c>
      <c r="D36" s="29" t="s">
        <v>162</v>
      </c>
      <c r="E36" s="30" t="s">
        <v>149</v>
      </c>
      <c r="F36" s="30" t="s">
        <v>150</v>
      </c>
      <c r="G36" s="31">
        <f t="shared" si="1"/>
        <v>40</v>
      </c>
      <c r="H36" s="31">
        <v>40</v>
      </c>
      <c r="I36" s="31" t="s">
        <v>163</v>
      </c>
      <c r="J36" s="31" t="s">
        <v>157</v>
      </c>
      <c r="K36" s="34" t="s">
        <v>153</v>
      </c>
      <c r="L36" s="34" t="s">
        <v>164</v>
      </c>
      <c r="M36" s="34" t="s">
        <v>80</v>
      </c>
      <c r="N36" s="34" t="s">
        <v>81</v>
      </c>
    </row>
    <row r="37" s="1" customFormat="1" ht="29" customHeight="1" spans="1:14">
      <c r="A37" s="29" t="s">
        <v>165</v>
      </c>
      <c r="B37" s="20" t="s">
        <v>146</v>
      </c>
      <c r="C37" s="21" t="s">
        <v>147</v>
      </c>
      <c r="D37" s="29" t="s">
        <v>166</v>
      </c>
      <c r="E37" s="30" t="s">
        <v>149</v>
      </c>
      <c r="F37" s="30" t="s">
        <v>150</v>
      </c>
      <c r="G37" s="31">
        <f t="shared" si="1"/>
        <v>100</v>
      </c>
      <c r="H37" s="31">
        <v>100</v>
      </c>
      <c r="I37" s="31" t="s">
        <v>163</v>
      </c>
      <c r="J37" s="31" t="s">
        <v>157</v>
      </c>
      <c r="K37" s="34" t="s">
        <v>153</v>
      </c>
      <c r="L37" s="34" t="s">
        <v>164</v>
      </c>
      <c r="M37" s="34" t="s">
        <v>80</v>
      </c>
      <c r="N37" s="34" t="s">
        <v>81</v>
      </c>
    </row>
    <row r="38" s="2" customFormat="1" ht="29" customHeight="1" spans="1:14">
      <c r="A38" s="29" t="s">
        <v>167</v>
      </c>
      <c r="B38" s="31" t="s">
        <v>168</v>
      </c>
      <c r="C38" s="31" t="s">
        <v>169</v>
      </c>
      <c r="D38" s="29" t="s">
        <v>170</v>
      </c>
      <c r="E38" s="31" t="s">
        <v>171</v>
      </c>
      <c r="F38" s="30" t="s">
        <v>172</v>
      </c>
      <c r="G38" s="31">
        <f t="shared" si="1"/>
        <v>42</v>
      </c>
      <c r="H38" s="31">
        <v>42</v>
      </c>
      <c r="I38" s="39" t="s">
        <v>173</v>
      </c>
      <c r="J38" s="31" t="s">
        <v>174</v>
      </c>
      <c r="K38" s="39" t="s">
        <v>175</v>
      </c>
      <c r="L38" s="34" t="s">
        <v>154</v>
      </c>
      <c r="M38" s="34" t="s">
        <v>80</v>
      </c>
      <c r="N38" s="34" t="s">
        <v>81</v>
      </c>
    </row>
    <row r="39" s="2" customFormat="1" ht="36" customHeight="1" spans="1:14">
      <c r="A39" s="29" t="s">
        <v>176</v>
      </c>
      <c r="B39" s="31" t="s">
        <v>177</v>
      </c>
      <c r="C39" s="31" t="s">
        <v>178</v>
      </c>
      <c r="D39" s="29" t="s">
        <v>179</v>
      </c>
      <c r="E39" s="31" t="s">
        <v>180</v>
      </c>
      <c r="F39" s="31" t="s">
        <v>172</v>
      </c>
      <c r="G39" s="31">
        <f t="shared" si="1"/>
        <v>13</v>
      </c>
      <c r="H39" s="31">
        <v>13</v>
      </c>
      <c r="I39" s="39" t="s">
        <v>173</v>
      </c>
      <c r="J39" s="31" t="s">
        <v>181</v>
      </c>
      <c r="K39" s="39" t="s">
        <v>182</v>
      </c>
      <c r="L39" s="34" t="s">
        <v>164</v>
      </c>
      <c r="M39" s="34" t="s">
        <v>80</v>
      </c>
      <c r="N39" s="34" t="s">
        <v>81</v>
      </c>
    </row>
    <row r="40" s="2" customFormat="1" ht="36" customHeight="1" spans="1:14">
      <c r="A40" s="29" t="s">
        <v>183</v>
      </c>
      <c r="B40" s="31" t="s">
        <v>184</v>
      </c>
      <c r="C40" s="31" t="s">
        <v>185</v>
      </c>
      <c r="D40" s="29" t="s">
        <v>186</v>
      </c>
      <c r="E40" s="31" t="s">
        <v>187</v>
      </c>
      <c r="F40" s="31" t="s">
        <v>172</v>
      </c>
      <c r="G40" s="31">
        <f t="shared" si="1"/>
        <v>20</v>
      </c>
      <c r="H40" s="31">
        <v>20</v>
      </c>
      <c r="I40" s="39" t="s">
        <v>173</v>
      </c>
      <c r="J40" s="31" t="s">
        <v>157</v>
      </c>
      <c r="K40" s="39" t="s">
        <v>182</v>
      </c>
      <c r="L40" s="34" t="s">
        <v>164</v>
      </c>
      <c r="M40" s="34" t="s">
        <v>80</v>
      </c>
      <c r="N40" s="34" t="s">
        <v>81</v>
      </c>
    </row>
    <row r="41" s="2" customFormat="1" ht="34" customHeight="1" spans="1:14">
      <c r="A41" s="29" t="s">
        <v>188</v>
      </c>
      <c r="B41" s="31" t="s">
        <v>189</v>
      </c>
      <c r="C41" s="31" t="s">
        <v>190</v>
      </c>
      <c r="D41" s="29" t="s">
        <v>191</v>
      </c>
      <c r="E41" s="31" t="s">
        <v>192</v>
      </c>
      <c r="F41" s="31" t="s">
        <v>172</v>
      </c>
      <c r="G41" s="31">
        <f t="shared" si="1"/>
        <v>30</v>
      </c>
      <c r="H41" s="31">
        <v>30</v>
      </c>
      <c r="I41" s="39" t="s">
        <v>173</v>
      </c>
      <c r="J41" s="31" t="s">
        <v>193</v>
      </c>
      <c r="K41" s="39" t="s">
        <v>175</v>
      </c>
      <c r="L41" s="34" t="s">
        <v>194</v>
      </c>
      <c r="M41" s="34" t="s">
        <v>195</v>
      </c>
      <c r="N41" s="34"/>
    </row>
    <row r="42" s="2" customFormat="1" ht="38" customHeight="1" spans="1:14">
      <c r="A42" s="29" t="s">
        <v>196</v>
      </c>
      <c r="B42" s="31" t="s">
        <v>197</v>
      </c>
      <c r="C42" s="31" t="s">
        <v>147</v>
      </c>
      <c r="D42" s="29" t="s">
        <v>198</v>
      </c>
      <c r="E42" s="31" t="s">
        <v>199</v>
      </c>
      <c r="F42" s="31" t="s">
        <v>172</v>
      </c>
      <c r="G42" s="31">
        <f t="shared" si="1"/>
        <v>10</v>
      </c>
      <c r="H42" s="31">
        <v>10</v>
      </c>
      <c r="I42" s="39" t="s">
        <v>173</v>
      </c>
      <c r="J42" s="31" t="s">
        <v>200</v>
      </c>
      <c r="K42" s="39" t="s">
        <v>182</v>
      </c>
      <c r="L42" s="34" t="s">
        <v>164</v>
      </c>
      <c r="M42" s="34" t="s">
        <v>80</v>
      </c>
      <c r="N42" s="34" t="s">
        <v>81</v>
      </c>
    </row>
    <row r="43" ht="24" customHeight="1" spans="1:14">
      <c r="A43" s="16" t="s">
        <v>201</v>
      </c>
      <c r="B43" s="20">
        <v>5</v>
      </c>
      <c r="C43" s="25"/>
      <c r="D43" s="24"/>
      <c r="E43" s="25"/>
      <c r="F43" s="25"/>
      <c r="G43" s="25">
        <f>SUM(G44:G48)</f>
        <v>2950</v>
      </c>
      <c r="H43" s="25">
        <f>SUM(H44:H48)</f>
        <v>2950</v>
      </c>
      <c r="I43" s="20"/>
      <c r="J43" s="26"/>
      <c r="K43" s="34"/>
      <c r="L43" s="34"/>
      <c r="M43" s="34"/>
      <c r="N43" s="34"/>
    </row>
    <row r="44" ht="32" customHeight="1" spans="1:14">
      <c r="A44" s="27" t="s">
        <v>202</v>
      </c>
      <c r="B44" s="20" t="s">
        <v>146</v>
      </c>
      <c r="C44" s="21" t="s">
        <v>73</v>
      </c>
      <c r="D44" s="29" t="s">
        <v>203</v>
      </c>
      <c r="E44" s="30" t="s">
        <v>204</v>
      </c>
      <c r="F44" s="32" t="s">
        <v>172</v>
      </c>
      <c r="G44" s="31">
        <f>H44</f>
        <v>2300</v>
      </c>
      <c r="H44" s="31">
        <v>2300</v>
      </c>
      <c r="I44" s="20" t="s">
        <v>163</v>
      </c>
      <c r="J44" s="20" t="s">
        <v>157</v>
      </c>
      <c r="K44" s="34" t="s">
        <v>205</v>
      </c>
      <c r="L44" s="34" t="s">
        <v>206</v>
      </c>
      <c r="M44" s="34" t="s">
        <v>80</v>
      </c>
      <c r="N44" s="34" t="s">
        <v>81</v>
      </c>
    </row>
    <row r="45" ht="42" customHeight="1" spans="1:14">
      <c r="A45" s="29" t="s">
        <v>207</v>
      </c>
      <c r="B45" s="20" t="s">
        <v>208</v>
      </c>
      <c r="C45" s="21" t="s">
        <v>73</v>
      </c>
      <c r="D45" s="29" t="s">
        <v>209</v>
      </c>
      <c r="E45" s="30" t="s">
        <v>210</v>
      </c>
      <c r="F45" s="32" t="s">
        <v>172</v>
      </c>
      <c r="G45" s="31">
        <f>H45</f>
        <v>300</v>
      </c>
      <c r="H45" s="21">
        <v>300</v>
      </c>
      <c r="I45" s="20" t="s">
        <v>163</v>
      </c>
      <c r="J45" s="20" t="s">
        <v>157</v>
      </c>
      <c r="K45" s="34" t="s">
        <v>211</v>
      </c>
      <c r="L45" s="34" t="s">
        <v>206</v>
      </c>
      <c r="M45" s="34" t="s">
        <v>80</v>
      </c>
      <c r="N45" s="34" t="s">
        <v>81</v>
      </c>
    </row>
    <row r="46" ht="30" customHeight="1" spans="1:14">
      <c r="A46" s="29" t="s">
        <v>212</v>
      </c>
      <c r="B46" s="20" t="s">
        <v>146</v>
      </c>
      <c r="C46" s="33" t="s">
        <v>213</v>
      </c>
      <c r="D46" s="29" t="s">
        <v>214</v>
      </c>
      <c r="E46" s="30" t="s">
        <v>215</v>
      </c>
      <c r="F46" s="32" t="s">
        <v>172</v>
      </c>
      <c r="G46" s="31">
        <f>H46</f>
        <v>300</v>
      </c>
      <c r="H46" s="30">
        <v>300</v>
      </c>
      <c r="I46" s="20" t="s">
        <v>163</v>
      </c>
      <c r="J46" s="20" t="s">
        <v>157</v>
      </c>
      <c r="K46" s="34" t="s">
        <v>211</v>
      </c>
      <c r="L46" s="34" t="s">
        <v>206</v>
      </c>
      <c r="M46" s="34" t="s">
        <v>195</v>
      </c>
      <c r="N46" s="34"/>
    </row>
    <row r="47" ht="43" customHeight="1" spans="1:14">
      <c r="A47" s="29" t="s">
        <v>216</v>
      </c>
      <c r="B47" s="20" t="s">
        <v>217</v>
      </c>
      <c r="C47" s="32" t="s">
        <v>218</v>
      </c>
      <c r="D47" s="29" t="s">
        <v>219</v>
      </c>
      <c r="E47" s="31" t="s">
        <v>220</v>
      </c>
      <c r="F47" s="32" t="s">
        <v>172</v>
      </c>
      <c r="G47" s="31">
        <f>H47</f>
        <v>45</v>
      </c>
      <c r="H47" s="30">
        <v>45</v>
      </c>
      <c r="I47" s="34" t="s">
        <v>173</v>
      </c>
      <c r="J47" s="20" t="s">
        <v>221</v>
      </c>
      <c r="K47" s="34" t="s">
        <v>222</v>
      </c>
      <c r="L47" s="34" t="s">
        <v>206</v>
      </c>
      <c r="M47" s="34" t="s">
        <v>80</v>
      </c>
      <c r="N47" s="34" t="s">
        <v>81</v>
      </c>
    </row>
    <row r="48" ht="38" customHeight="1" spans="1:14">
      <c r="A48" s="29" t="s">
        <v>223</v>
      </c>
      <c r="B48" s="20" t="s">
        <v>224</v>
      </c>
      <c r="C48" s="32" t="s">
        <v>73</v>
      </c>
      <c r="D48" s="29" t="s">
        <v>225</v>
      </c>
      <c r="E48" s="31" t="s">
        <v>226</v>
      </c>
      <c r="F48" s="32" t="s">
        <v>172</v>
      </c>
      <c r="G48" s="30">
        <v>5</v>
      </c>
      <c r="H48" s="30">
        <v>5</v>
      </c>
      <c r="I48" s="34" t="s">
        <v>173</v>
      </c>
      <c r="J48" s="20" t="s">
        <v>221</v>
      </c>
      <c r="K48" s="34" t="s">
        <v>222</v>
      </c>
      <c r="L48" s="34" t="s">
        <v>206</v>
      </c>
      <c r="M48" s="34" t="s">
        <v>80</v>
      </c>
      <c r="N48" s="34" t="s">
        <v>81</v>
      </c>
    </row>
    <row r="49" ht="24" customHeight="1" spans="1:14">
      <c r="A49" s="16" t="s">
        <v>227</v>
      </c>
      <c r="B49" s="20">
        <v>6</v>
      </c>
      <c r="C49" s="25"/>
      <c r="D49" s="24"/>
      <c r="E49" s="25"/>
      <c r="F49" s="25"/>
      <c r="G49" s="25">
        <f>SUM(G50:G55)</f>
        <v>8516</v>
      </c>
      <c r="H49" s="25">
        <f>SUM(H50:H55)</f>
        <v>8516</v>
      </c>
      <c r="I49" s="20"/>
      <c r="J49" s="26"/>
      <c r="K49" s="34"/>
      <c r="L49" s="34"/>
      <c r="M49" s="34"/>
      <c r="N49" s="34"/>
    </row>
    <row r="50" ht="61" customHeight="1" spans="1:14">
      <c r="A50" s="27" t="s">
        <v>228</v>
      </c>
      <c r="B50" s="20" t="s">
        <v>229</v>
      </c>
      <c r="C50" s="33" t="s">
        <v>73</v>
      </c>
      <c r="D50" s="27" t="s">
        <v>230</v>
      </c>
      <c r="E50" s="31" t="s">
        <v>231</v>
      </c>
      <c r="F50" s="33" t="s">
        <v>150</v>
      </c>
      <c r="G50" s="30">
        <f t="shared" ref="G50:G55" si="2">H50</f>
        <v>471</v>
      </c>
      <c r="H50" s="30">
        <v>471</v>
      </c>
      <c r="I50" s="34" t="s">
        <v>232</v>
      </c>
      <c r="J50" s="20" t="s">
        <v>233</v>
      </c>
      <c r="K50" s="34" t="s">
        <v>205</v>
      </c>
      <c r="L50" s="34" t="s">
        <v>234</v>
      </c>
      <c r="M50" s="34" t="s">
        <v>80</v>
      </c>
      <c r="N50" s="34" t="s">
        <v>235</v>
      </c>
    </row>
    <row r="51" ht="33" customHeight="1" spans="1:14">
      <c r="A51" s="27" t="s">
        <v>236</v>
      </c>
      <c r="B51" s="20" t="s">
        <v>229</v>
      </c>
      <c r="C51" s="33" t="s">
        <v>73</v>
      </c>
      <c r="D51" s="27" t="s">
        <v>237</v>
      </c>
      <c r="E51" s="31" t="s">
        <v>238</v>
      </c>
      <c r="F51" s="33" t="s">
        <v>150</v>
      </c>
      <c r="G51" s="21">
        <f t="shared" si="2"/>
        <v>1000</v>
      </c>
      <c r="H51" s="20">
        <v>1000</v>
      </c>
      <c r="I51" s="20" t="s">
        <v>163</v>
      </c>
      <c r="J51" s="20" t="s">
        <v>233</v>
      </c>
      <c r="K51" s="34" t="s">
        <v>205</v>
      </c>
      <c r="L51" s="34" t="s">
        <v>234</v>
      </c>
      <c r="M51" s="34" t="s">
        <v>80</v>
      </c>
      <c r="N51" s="34" t="s">
        <v>235</v>
      </c>
    </row>
    <row r="52" ht="33" customHeight="1" spans="1:14">
      <c r="A52" s="27" t="s">
        <v>239</v>
      </c>
      <c r="B52" s="20" t="s">
        <v>240</v>
      </c>
      <c r="C52" s="33" t="s">
        <v>73</v>
      </c>
      <c r="D52" s="27" t="s">
        <v>241</v>
      </c>
      <c r="E52" s="31" t="s">
        <v>242</v>
      </c>
      <c r="F52" s="33" t="s">
        <v>150</v>
      </c>
      <c r="G52" s="21">
        <f t="shared" si="2"/>
        <v>4000</v>
      </c>
      <c r="H52" s="20">
        <v>4000</v>
      </c>
      <c r="I52" s="20" t="s">
        <v>163</v>
      </c>
      <c r="J52" s="20" t="s">
        <v>157</v>
      </c>
      <c r="K52" s="34" t="s">
        <v>205</v>
      </c>
      <c r="L52" s="34" t="s">
        <v>234</v>
      </c>
      <c r="M52" s="34" t="s">
        <v>80</v>
      </c>
      <c r="N52" s="34" t="s">
        <v>243</v>
      </c>
    </row>
    <row r="53" ht="33" customHeight="1" spans="1:14">
      <c r="A53" s="27" t="s">
        <v>244</v>
      </c>
      <c r="B53" s="20" t="s">
        <v>229</v>
      </c>
      <c r="C53" s="33" t="s">
        <v>73</v>
      </c>
      <c r="D53" s="27" t="s">
        <v>245</v>
      </c>
      <c r="E53" s="31" t="s">
        <v>246</v>
      </c>
      <c r="F53" s="33" t="s">
        <v>150</v>
      </c>
      <c r="G53" s="21">
        <f t="shared" si="2"/>
        <v>3000</v>
      </c>
      <c r="H53" s="20">
        <v>3000</v>
      </c>
      <c r="I53" s="20" t="s">
        <v>163</v>
      </c>
      <c r="J53" s="20" t="s">
        <v>233</v>
      </c>
      <c r="K53" s="34" t="s">
        <v>205</v>
      </c>
      <c r="L53" s="34" t="s">
        <v>234</v>
      </c>
      <c r="M53" s="34" t="s">
        <v>80</v>
      </c>
      <c r="N53" s="34" t="s">
        <v>247</v>
      </c>
    </row>
    <row r="54" ht="33" customHeight="1" spans="1:14">
      <c r="A54" s="27" t="s">
        <v>248</v>
      </c>
      <c r="B54" s="20" t="s">
        <v>229</v>
      </c>
      <c r="C54" s="32" t="s">
        <v>249</v>
      </c>
      <c r="D54" s="27" t="s">
        <v>250</v>
      </c>
      <c r="E54" s="31" t="s">
        <v>251</v>
      </c>
      <c r="F54" s="32" t="s">
        <v>172</v>
      </c>
      <c r="G54" s="21">
        <f t="shared" si="2"/>
        <v>15</v>
      </c>
      <c r="H54" s="20">
        <v>15</v>
      </c>
      <c r="I54" s="34" t="s">
        <v>173</v>
      </c>
      <c r="J54" s="20" t="s">
        <v>200</v>
      </c>
      <c r="K54" s="34" t="s">
        <v>252</v>
      </c>
      <c r="L54" s="34" t="s">
        <v>234</v>
      </c>
      <c r="M54" s="34" t="s">
        <v>80</v>
      </c>
      <c r="N54" s="34" t="s">
        <v>253</v>
      </c>
    </row>
    <row r="55" ht="33" customHeight="1" spans="1:14">
      <c r="A55" s="27" t="s">
        <v>254</v>
      </c>
      <c r="B55" s="20" t="s">
        <v>229</v>
      </c>
      <c r="C55" s="32" t="s">
        <v>190</v>
      </c>
      <c r="D55" s="29" t="s">
        <v>255</v>
      </c>
      <c r="E55" s="31" t="s">
        <v>192</v>
      </c>
      <c r="F55" s="32" t="s">
        <v>172</v>
      </c>
      <c r="G55" s="21">
        <f t="shared" si="2"/>
        <v>30</v>
      </c>
      <c r="H55" s="20">
        <v>30</v>
      </c>
      <c r="I55" s="34" t="s">
        <v>173</v>
      </c>
      <c r="J55" s="20" t="s">
        <v>233</v>
      </c>
      <c r="K55" s="34" t="s">
        <v>252</v>
      </c>
      <c r="L55" s="34" t="s">
        <v>234</v>
      </c>
      <c r="M55" s="34" t="s">
        <v>80</v>
      </c>
      <c r="N55" s="34" t="s">
        <v>253</v>
      </c>
    </row>
    <row r="56" ht="30" customHeight="1" spans="1:14">
      <c r="A56" s="16" t="s">
        <v>256</v>
      </c>
      <c r="B56" s="20">
        <v>5</v>
      </c>
      <c r="C56" s="25"/>
      <c r="D56" s="24"/>
      <c r="E56" s="25"/>
      <c r="F56" s="25"/>
      <c r="G56" s="25">
        <f>SUM(G57:G61)</f>
        <v>700</v>
      </c>
      <c r="H56" s="25">
        <f>SUM(H57:H61)</f>
        <v>700</v>
      </c>
      <c r="I56" s="20"/>
      <c r="J56" s="26"/>
      <c r="K56" s="34"/>
      <c r="L56" s="34"/>
      <c r="M56" s="34"/>
      <c r="N56" s="34"/>
    </row>
    <row r="57" ht="33" customHeight="1" spans="1:14">
      <c r="A57" s="27" t="s">
        <v>257</v>
      </c>
      <c r="B57" s="20" t="s">
        <v>224</v>
      </c>
      <c r="C57" s="33" t="s">
        <v>73</v>
      </c>
      <c r="D57" s="27" t="s">
        <v>258</v>
      </c>
      <c r="E57" s="20" t="s">
        <v>259</v>
      </c>
      <c r="F57" s="33" t="s">
        <v>172</v>
      </c>
      <c r="G57" s="20">
        <f>H57</f>
        <v>150</v>
      </c>
      <c r="H57" s="20">
        <v>150</v>
      </c>
      <c r="I57" s="20" t="s">
        <v>151</v>
      </c>
      <c r="J57" s="20" t="s">
        <v>157</v>
      </c>
      <c r="K57" s="34" t="s">
        <v>260</v>
      </c>
      <c r="L57" s="34" t="s">
        <v>261</v>
      </c>
      <c r="M57" s="34" t="s">
        <v>80</v>
      </c>
      <c r="N57" s="34" t="s">
        <v>81</v>
      </c>
    </row>
    <row r="58" ht="33" customHeight="1" spans="1:14">
      <c r="A58" s="27" t="s">
        <v>262</v>
      </c>
      <c r="B58" s="20" t="s">
        <v>263</v>
      </c>
      <c r="C58" s="33" t="s">
        <v>73</v>
      </c>
      <c r="D58" s="27" t="s">
        <v>258</v>
      </c>
      <c r="E58" s="20" t="s">
        <v>259</v>
      </c>
      <c r="F58" s="33" t="s">
        <v>172</v>
      </c>
      <c r="G58" s="20">
        <f>H58</f>
        <v>150</v>
      </c>
      <c r="H58" s="20">
        <v>150</v>
      </c>
      <c r="I58" s="20" t="s">
        <v>151</v>
      </c>
      <c r="J58" s="20" t="s">
        <v>157</v>
      </c>
      <c r="K58" s="34" t="s">
        <v>260</v>
      </c>
      <c r="L58" s="34" t="s">
        <v>261</v>
      </c>
      <c r="M58" s="34" t="s">
        <v>80</v>
      </c>
      <c r="N58" s="34" t="s">
        <v>81</v>
      </c>
    </row>
    <row r="59" ht="33" customHeight="1" spans="1:14">
      <c r="A59" s="27" t="s">
        <v>264</v>
      </c>
      <c r="B59" s="20" t="s">
        <v>265</v>
      </c>
      <c r="C59" s="33" t="s">
        <v>73</v>
      </c>
      <c r="D59" s="27" t="s">
        <v>258</v>
      </c>
      <c r="E59" s="20" t="s">
        <v>259</v>
      </c>
      <c r="F59" s="33" t="s">
        <v>172</v>
      </c>
      <c r="G59" s="20">
        <f>H59</f>
        <v>150</v>
      </c>
      <c r="H59" s="20">
        <v>150</v>
      </c>
      <c r="I59" s="20" t="s">
        <v>151</v>
      </c>
      <c r="J59" s="20" t="s">
        <v>157</v>
      </c>
      <c r="K59" s="34" t="s">
        <v>260</v>
      </c>
      <c r="L59" s="34" t="s">
        <v>261</v>
      </c>
      <c r="M59" s="34" t="s">
        <v>80</v>
      </c>
      <c r="N59" s="34" t="s">
        <v>81</v>
      </c>
    </row>
    <row r="60" ht="33" customHeight="1" spans="1:14">
      <c r="A60" s="27" t="s">
        <v>266</v>
      </c>
      <c r="B60" s="20" t="s">
        <v>267</v>
      </c>
      <c r="C60" s="33" t="s">
        <v>73</v>
      </c>
      <c r="D60" s="27" t="s">
        <v>258</v>
      </c>
      <c r="E60" s="20" t="s">
        <v>268</v>
      </c>
      <c r="F60" s="33" t="s">
        <v>172</v>
      </c>
      <c r="G60" s="20">
        <f>H60</f>
        <v>100</v>
      </c>
      <c r="H60" s="20">
        <v>100</v>
      </c>
      <c r="I60" s="20" t="s">
        <v>163</v>
      </c>
      <c r="J60" s="20" t="s">
        <v>157</v>
      </c>
      <c r="K60" s="34" t="s">
        <v>260</v>
      </c>
      <c r="L60" s="34" t="s">
        <v>261</v>
      </c>
      <c r="M60" s="34" t="s">
        <v>80</v>
      </c>
      <c r="N60" s="34" t="s">
        <v>81</v>
      </c>
    </row>
    <row r="61" ht="33" customHeight="1" spans="1:14">
      <c r="A61" s="27" t="s">
        <v>269</v>
      </c>
      <c r="B61" s="20" t="s">
        <v>270</v>
      </c>
      <c r="C61" s="33" t="s">
        <v>73</v>
      </c>
      <c r="D61" s="27" t="s">
        <v>258</v>
      </c>
      <c r="E61" s="20" t="s">
        <v>259</v>
      </c>
      <c r="F61" s="33" t="s">
        <v>172</v>
      </c>
      <c r="G61" s="20">
        <f>H61</f>
        <v>150</v>
      </c>
      <c r="H61" s="20">
        <v>150</v>
      </c>
      <c r="I61" s="20" t="s">
        <v>151</v>
      </c>
      <c r="J61" s="20" t="s">
        <v>157</v>
      </c>
      <c r="K61" s="34" t="s">
        <v>260</v>
      </c>
      <c r="L61" s="34" t="s">
        <v>261</v>
      </c>
      <c r="M61" s="34" t="s">
        <v>80</v>
      </c>
      <c r="N61" s="34" t="s">
        <v>81</v>
      </c>
    </row>
    <row r="62" ht="23" customHeight="1" spans="1:14">
      <c r="A62" s="16" t="s">
        <v>271</v>
      </c>
      <c r="B62" s="20">
        <v>33</v>
      </c>
      <c r="C62" s="25"/>
      <c r="D62" s="24"/>
      <c r="E62" s="25"/>
      <c r="F62" s="25"/>
      <c r="G62" s="25">
        <f>SUM(G63:G95)</f>
        <v>1133.08</v>
      </c>
      <c r="H62" s="25">
        <f>SUM(H63:H95)</f>
        <v>1133.08</v>
      </c>
      <c r="I62" s="20"/>
      <c r="J62" s="26"/>
      <c r="K62" s="34"/>
      <c r="L62" s="34"/>
      <c r="M62" s="34"/>
      <c r="N62" s="34"/>
    </row>
    <row r="63" ht="42" customHeight="1" spans="1:14">
      <c r="A63" s="27" t="s">
        <v>272</v>
      </c>
      <c r="B63" s="20" t="s">
        <v>273</v>
      </c>
      <c r="C63" s="33" t="s">
        <v>274</v>
      </c>
      <c r="D63" s="27" t="s">
        <v>275</v>
      </c>
      <c r="E63" s="34" t="s">
        <v>276</v>
      </c>
      <c r="F63" s="33" t="s">
        <v>277</v>
      </c>
      <c r="G63" s="20">
        <f>H63</f>
        <v>32.36</v>
      </c>
      <c r="H63" s="20">
        <v>32.36</v>
      </c>
      <c r="I63" s="20" t="s">
        <v>163</v>
      </c>
      <c r="J63" s="20" t="s">
        <v>278</v>
      </c>
      <c r="K63" s="34" t="s">
        <v>279</v>
      </c>
      <c r="L63" s="34" t="s">
        <v>280</v>
      </c>
      <c r="M63" s="34" t="s">
        <v>195</v>
      </c>
      <c r="N63" s="34"/>
    </row>
    <row r="64" ht="42" customHeight="1" spans="1:14">
      <c r="A64" s="27" t="s">
        <v>281</v>
      </c>
      <c r="B64" s="20" t="s">
        <v>282</v>
      </c>
      <c r="C64" s="33" t="s">
        <v>274</v>
      </c>
      <c r="D64" s="27" t="s">
        <v>275</v>
      </c>
      <c r="E64" s="34" t="s">
        <v>276</v>
      </c>
      <c r="F64" s="33" t="s">
        <v>277</v>
      </c>
      <c r="G64" s="20">
        <f t="shared" ref="G64:G95" si="3">H64</f>
        <v>6.96</v>
      </c>
      <c r="H64" s="20">
        <v>6.96</v>
      </c>
      <c r="I64" s="20" t="s">
        <v>163</v>
      </c>
      <c r="J64" s="20" t="s">
        <v>278</v>
      </c>
      <c r="K64" s="34" t="s">
        <v>279</v>
      </c>
      <c r="L64" s="34" t="s">
        <v>283</v>
      </c>
      <c r="M64" s="34" t="s">
        <v>195</v>
      </c>
      <c r="N64" s="34"/>
    </row>
    <row r="65" ht="42" customHeight="1" spans="1:14">
      <c r="A65" s="27" t="s">
        <v>284</v>
      </c>
      <c r="B65" s="20" t="s">
        <v>285</v>
      </c>
      <c r="C65" s="33" t="s">
        <v>274</v>
      </c>
      <c r="D65" s="27" t="s">
        <v>275</v>
      </c>
      <c r="E65" s="34" t="s">
        <v>276</v>
      </c>
      <c r="F65" s="33" t="s">
        <v>277</v>
      </c>
      <c r="G65" s="20">
        <f t="shared" si="3"/>
        <v>45.6</v>
      </c>
      <c r="H65" s="20">
        <v>45.6</v>
      </c>
      <c r="I65" s="20" t="s">
        <v>163</v>
      </c>
      <c r="J65" s="20" t="s">
        <v>278</v>
      </c>
      <c r="K65" s="34" t="s">
        <v>279</v>
      </c>
      <c r="L65" s="34" t="s">
        <v>286</v>
      </c>
      <c r="M65" s="34" t="s">
        <v>195</v>
      </c>
      <c r="N65" s="34"/>
    </row>
    <row r="66" ht="42" customHeight="1" spans="1:14">
      <c r="A66" s="27" t="s">
        <v>287</v>
      </c>
      <c r="B66" s="20" t="s">
        <v>288</v>
      </c>
      <c r="C66" s="33" t="s">
        <v>274</v>
      </c>
      <c r="D66" s="27" t="s">
        <v>275</v>
      </c>
      <c r="E66" s="34" t="s">
        <v>276</v>
      </c>
      <c r="F66" s="33" t="s">
        <v>277</v>
      </c>
      <c r="G66" s="20">
        <f t="shared" si="3"/>
        <v>20.8</v>
      </c>
      <c r="H66" s="20">
        <v>20.8</v>
      </c>
      <c r="I66" s="20" t="s">
        <v>163</v>
      </c>
      <c r="J66" s="20" t="s">
        <v>278</v>
      </c>
      <c r="K66" s="34" t="s">
        <v>279</v>
      </c>
      <c r="L66" s="34" t="s">
        <v>289</v>
      </c>
      <c r="M66" s="34" t="s">
        <v>195</v>
      </c>
      <c r="N66" s="34"/>
    </row>
    <row r="67" ht="42" customHeight="1" spans="1:14">
      <c r="A67" s="27" t="s">
        <v>290</v>
      </c>
      <c r="B67" s="20" t="s">
        <v>291</v>
      </c>
      <c r="C67" s="33" t="s">
        <v>274</v>
      </c>
      <c r="D67" s="27" t="s">
        <v>275</v>
      </c>
      <c r="E67" s="34" t="s">
        <v>276</v>
      </c>
      <c r="F67" s="33" t="s">
        <v>277</v>
      </c>
      <c r="G67" s="20">
        <f t="shared" si="3"/>
        <v>21.84</v>
      </c>
      <c r="H67" s="20">
        <v>21.84</v>
      </c>
      <c r="I67" s="20" t="s">
        <v>163</v>
      </c>
      <c r="J67" s="20" t="s">
        <v>278</v>
      </c>
      <c r="K67" s="34" t="s">
        <v>279</v>
      </c>
      <c r="L67" s="34" t="s">
        <v>292</v>
      </c>
      <c r="M67" s="34" t="s">
        <v>195</v>
      </c>
      <c r="N67" s="34"/>
    </row>
    <row r="68" ht="42" customHeight="1" spans="1:14">
      <c r="A68" s="27" t="s">
        <v>293</v>
      </c>
      <c r="B68" s="20" t="s">
        <v>294</v>
      </c>
      <c r="C68" s="33" t="s">
        <v>274</v>
      </c>
      <c r="D68" s="27" t="s">
        <v>275</v>
      </c>
      <c r="E68" s="34" t="s">
        <v>276</v>
      </c>
      <c r="F68" s="33" t="s">
        <v>277</v>
      </c>
      <c r="G68" s="20">
        <f t="shared" si="3"/>
        <v>22.92</v>
      </c>
      <c r="H68" s="20">
        <v>22.92</v>
      </c>
      <c r="I68" s="20" t="s">
        <v>163</v>
      </c>
      <c r="J68" s="20" t="s">
        <v>278</v>
      </c>
      <c r="K68" s="34" t="s">
        <v>279</v>
      </c>
      <c r="L68" s="34" t="s">
        <v>295</v>
      </c>
      <c r="M68" s="34" t="s">
        <v>195</v>
      </c>
      <c r="N68" s="34"/>
    </row>
    <row r="69" ht="42" customHeight="1" spans="1:14">
      <c r="A69" s="27" t="s">
        <v>296</v>
      </c>
      <c r="B69" s="20" t="s">
        <v>297</v>
      </c>
      <c r="C69" s="33" t="s">
        <v>274</v>
      </c>
      <c r="D69" s="27" t="s">
        <v>275</v>
      </c>
      <c r="E69" s="34" t="s">
        <v>276</v>
      </c>
      <c r="F69" s="33" t="s">
        <v>277</v>
      </c>
      <c r="G69" s="20">
        <f t="shared" si="3"/>
        <v>54.16</v>
      </c>
      <c r="H69" s="20">
        <v>54.16</v>
      </c>
      <c r="I69" s="20" t="s">
        <v>163</v>
      </c>
      <c r="J69" s="20" t="s">
        <v>278</v>
      </c>
      <c r="K69" s="34" t="s">
        <v>279</v>
      </c>
      <c r="L69" s="34" t="s">
        <v>298</v>
      </c>
      <c r="M69" s="34" t="s">
        <v>195</v>
      </c>
      <c r="N69" s="34"/>
    </row>
    <row r="70" ht="42" customHeight="1" spans="1:14">
      <c r="A70" s="27" t="s">
        <v>299</v>
      </c>
      <c r="B70" s="20" t="s">
        <v>300</v>
      </c>
      <c r="C70" s="33" t="s">
        <v>274</v>
      </c>
      <c r="D70" s="27" t="s">
        <v>275</v>
      </c>
      <c r="E70" s="34" t="s">
        <v>276</v>
      </c>
      <c r="F70" s="33" t="s">
        <v>277</v>
      </c>
      <c r="G70" s="20">
        <f t="shared" si="3"/>
        <v>70.24</v>
      </c>
      <c r="H70" s="20">
        <v>70.24</v>
      </c>
      <c r="I70" s="20" t="s">
        <v>163</v>
      </c>
      <c r="J70" s="20" t="s">
        <v>278</v>
      </c>
      <c r="K70" s="34" t="s">
        <v>279</v>
      </c>
      <c r="L70" s="34" t="s">
        <v>301</v>
      </c>
      <c r="M70" s="34" t="s">
        <v>195</v>
      </c>
      <c r="N70" s="34"/>
    </row>
    <row r="71" ht="42" customHeight="1" spans="1:14">
      <c r="A71" s="27" t="s">
        <v>302</v>
      </c>
      <c r="B71" s="20" t="s">
        <v>265</v>
      </c>
      <c r="C71" s="33" t="s">
        <v>274</v>
      </c>
      <c r="D71" s="27" t="s">
        <v>275</v>
      </c>
      <c r="E71" s="34" t="s">
        <v>276</v>
      </c>
      <c r="F71" s="33" t="s">
        <v>277</v>
      </c>
      <c r="G71" s="20">
        <f t="shared" si="3"/>
        <v>36.92</v>
      </c>
      <c r="H71" s="20">
        <v>36.92</v>
      </c>
      <c r="I71" s="20" t="s">
        <v>163</v>
      </c>
      <c r="J71" s="20" t="s">
        <v>278</v>
      </c>
      <c r="K71" s="34" t="s">
        <v>279</v>
      </c>
      <c r="L71" s="34" t="s">
        <v>303</v>
      </c>
      <c r="M71" s="34" t="s">
        <v>195</v>
      </c>
      <c r="N71" s="34"/>
    </row>
    <row r="72" ht="42" customHeight="1" spans="1:14">
      <c r="A72" s="27" t="s">
        <v>304</v>
      </c>
      <c r="B72" s="20" t="s">
        <v>305</v>
      </c>
      <c r="C72" s="33" t="s">
        <v>274</v>
      </c>
      <c r="D72" s="27" t="s">
        <v>275</v>
      </c>
      <c r="E72" s="34" t="s">
        <v>276</v>
      </c>
      <c r="F72" s="33" t="s">
        <v>277</v>
      </c>
      <c r="G72" s="20">
        <f t="shared" si="3"/>
        <v>23.04</v>
      </c>
      <c r="H72" s="20">
        <v>23.04</v>
      </c>
      <c r="I72" s="20" t="s">
        <v>163</v>
      </c>
      <c r="J72" s="20" t="s">
        <v>278</v>
      </c>
      <c r="K72" s="34" t="s">
        <v>279</v>
      </c>
      <c r="L72" s="34" t="s">
        <v>306</v>
      </c>
      <c r="M72" s="34" t="s">
        <v>195</v>
      </c>
      <c r="N72" s="34"/>
    </row>
    <row r="73" ht="42" customHeight="1" spans="1:14">
      <c r="A73" s="27" t="s">
        <v>307</v>
      </c>
      <c r="B73" s="20" t="s">
        <v>308</v>
      </c>
      <c r="C73" s="33" t="s">
        <v>274</v>
      </c>
      <c r="D73" s="27" t="s">
        <v>275</v>
      </c>
      <c r="E73" s="34" t="s">
        <v>276</v>
      </c>
      <c r="F73" s="33" t="s">
        <v>277</v>
      </c>
      <c r="G73" s="20">
        <f t="shared" si="3"/>
        <v>33.84</v>
      </c>
      <c r="H73" s="20">
        <v>33.84</v>
      </c>
      <c r="I73" s="20" t="s">
        <v>163</v>
      </c>
      <c r="J73" s="20" t="s">
        <v>278</v>
      </c>
      <c r="K73" s="34" t="s">
        <v>279</v>
      </c>
      <c r="L73" s="34" t="s">
        <v>309</v>
      </c>
      <c r="M73" s="34" t="s">
        <v>195</v>
      </c>
      <c r="N73" s="34"/>
    </row>
    <row r="74" ht="42" customHeight="1" spans="1:14">
      <c r="A74" s="27" t="s">
        <v>310</v>
      </c>
      <c r="B74" s="20" t="s">
        <v>311</v>
      </c>
      <c r="C74" s="33" t="s">
        <v>274</v>
      </c>
      <c r="D74" s="27" t="s">
        <v>275</v>
      </c>
      <c r="E74" s="34" t="s">
        <v>276</v>
      </c>
      <c r="F74" s="33" t="s">
        <v>277</v>
      </c>
      <c r="G74" s="20">
        <f t="shared" si="3"/>
        <v>49.8</v>
      </c>
      <c r="H74" s="20">
        <v>49.8</v>
      </c>
      <c r="I74" s="20" t="s">
        <v>163</v>
      </c>
      <c r="J74" s="20" t="s">
        <v>278</v>
      </c>
      <c r="K74" s="34" t="s">
        <v>279</v>
      </c>
      <c r="L74" s="34" t="s">
        <v>312</v>
      </c>
      <c r="M74" s="34" t="s">
        <v>195</v>
      </c>
      <c r="N74" s="34"/>
    </row>
    <row r="75" ht="42" customHeight="1" spans="1:14">
      <c r="A75" s="27" t="s">
        <v>313</v>
      </c>
      <c r="B75" s="20" t="s">
        <v>314</v>
      </c>
      <c r="C75" s="33" t="s">
        <v>274</v>
      </c>
      <c r="D75" s="27" t="s">
        <v>275</v>
      </c>
      <c r="E75" s="34" t="s">
        <v>276</v>
      </c>
      <c r="F75" s="33" t="s">
        <v>277</v>
      </c>
      <c r="G75" s="20">
        <f t="shared" si="3"/>
        <v>33</v>
      </c>
      <c r="H75" s="20">
        <v>33</v>
      </c>
      <c r="I75" s="20" t="s">
        <v>163</v>
      </c>
      <c r="J75" s="20" t="s">
        <v>278</v>
      </c>
      <c r="K75" s="34" t="s">
        <v>279</v>
      </c>
      <c r="L75" s="34" t="s">
        <v>315</v>
      </c>
      <c r="M75" s="34" t="s">
        <v>195</v>
      </c>
      <c r="N75" s="34"/>
    </row>
    <row r="76" ht="42" customHeight="1" spans="1:14">
      <c r="A76" s="27" t="s">
        <v>316</v>
      </c>
      <c r="B76" s="20" t="s">
        <v>317</v>
      </c>
      <c r="C76" s="33" t="s">
        <v>274</v>
      </c>
      <c r="D76" s="27" t="s">
        <v>275</v>
      </c>
      <c r="E76" s="34" t="s">
        <v>276</v>
      </c>
      <c r="F76" s="33" t="s">
        <v>277</v>
      </c>
      <c r="G76" s="20">
        <f t="shared" si="3"/>
        <v>26.48</v>
      </c>
      <c r="H76" s="20">
        <v>26.48</v>
      </c>
      <c r="I76" s="20" t="s">
        <v>163</v>
      </c>
      <c r="J76" s="20" t="s">
        <v>278</v>
      </c>
      <c r="K76" s="34" t="s">
        <v>279</v>
      </c>
      <c r="L76" s="34" t="s">
        <v>318</v>
      </c>
      <c r="M76" s="34" t="s">
        <v>195</v>
      </c>
      <c r="N76" s="34"/>
    </row>
    <row r="77" ht="42" customHeight="1" spans="1:14">
      <c r="A77" s="27" t="s">
        <v>319</v>
      </c>
      <c r="B77" s="20" t="s">
        <v>224</v>
      </c>
      <c r="C77" s="33" t="s">
        <v>274</v>
      </c>
      <c r="D77" s="27" t="s">
        <v>275</v>
      </c>
      <c r="E77" s="34" t="s">
        <v>276</v>
      </c>
      <c r="F77" s="33" t="s">
        <v>277</v>
      </c>
      <c r="G77" s="20">
        <f t="shared" si="3"/>
        <v>24.12</v>
      </c>
      <c r="H77" s="20">
        <v>24.12</v>
      </c>
      <c r="I77" s="20" t="s">
        <v>163</v>
      </c>
      <c r="J77" s="20" t="s">
        <v>278</v>
      </c>
      <c r="K77" s="34" t="s">
        <v>279</v>
      </c>
      <c r="L77" s="34" t="s">
        <v>320</v>
      </c>
      <c r="M77" s="34" t="s">
        <v>195</v>
      </c>
      <c r="N77" s="34"/>
    </row>
    <row r="78" ht="42" customHeight="1" spans="1:14">
      <c r="A78" s="27" t="s">
        <v>321</v>
      </c>
      <c r="B78" s="20" t="s">
        <v>322</v>
      </c>
      <c r="C78" s="33" t="s">
        <v>274</v>
      </c>
      <c r="D78" s="27" t="s">
        <v>275</v>
      </c>
      <c r="E78" s="34" t="s">
        <v>276</v>
      </c>
      <c r="F78" s="33" t="s">
        <v>277</v>
      </c>
      <c r="G78" s="20">
        <f t="shared" si="3"/>
        <v>20.36</v>
      </c>
      <c r="H78" s="20">
        <v>20.36</v>
      </c>
      <c r="I78" s="20" t="s">
        <v>163</v>
      </c>
      <c r="J78" s="20" t="s">
        <v>278</v>
      </c>
      <c r="K78" s="34" t="s">
        <v>279</v>
      </c>
      <c r="L78" s="34" t="s">
        <v>323</v>
      </c>
      <c r="M78" s="34" t="s">
        <v>195</v>
      </c>
      <c r="N78" s="34"/>
    </row>
    <row r="79" ht="42" customHeight="1" spans="1:14">
      <c r="A79" s="27" t="s">
        <v>324</v>
      </c>
      <c r="B79" s="20" t="s">
        <v>325</v>
      </c>
      <c r="C79" s="33" t="s">
        <v>274</v>
      </c>
      <c r="D79" s="27" t="s">
        <v>275</v>
      </c>
      <c r="E79" s="34" t="s">
        <v>276</v>
      </c>
      <c r="F79" s="33" t="s">
        <v>277</v>
      </c>
      <c r="G79" s="20">
        <f t="shared" si="3"/>
        <v>40.28</v>
      </c>
      <c r="H79" s="20">
        <v>40.28</v>
      </c>
      <c r="I79" s="20" t="s">
        <v>163</v>
      </c>
      <c r="J79" s="20" t="s">
        <v>278</v>
      </c>
      <c r="K79" s="34" t="s">
        <v>279</v>
      </c>
      <c r="L79" s="34" t="s">
        <v>326</v>
      </c>
      <c r="M79" s="34" t="s">
        <v>195</v>
      </c>
      <c r="N79" s="34"/>
    </row>
    <row r="80" ht="42" customHeight="1" spans="1:14">
      <c r="A80" s="27" t="s">
        <v>327</v>
      </c>
      <c r="B80" s="20" t="s">
        <v>328</v>
      </c>
      <c r="C80" s="33" t="s">
        <v>274</v>
      </c>
      <c r="D80" s="27" t="s">
        <v>275</v>
      </c>
      <c r="E80" s="34" t="s">
        <v>276</v>
      </c>
      <c r="F80" s="33" t="s">
        <v>277</v>
      </c>
      <c r="G80" s="20">
        <f t="shared" si="3"/>
        <v>45.08</v>
      </c>
      <c r="H80" s="20">
        <v>45.08</v>
      </c>
      <c r="I80" s="20" t="s">
        <v>163</v>
      </c>
      <c r="J80" s="20" t="s">
        <v>278</v>
      </c>
      <c r="K80" s="34" t="s">
        <v>279</v>
      </c>
      <c r="L80" s="34" t="s">
        <v>329</v>
      </c>
      <c r="M80" s="34" t="s">
        <v>195</v>
      </c>
      <c r="N80" s="34"/>
    </row>
    <row r="81" ht="42" customHeight="1" spans="1:14">
      <c r="A81" s="27" t="s">
        <v>330</v>
      </c>
      <c r="B81" s="20" t="s">
        <v>331</v>
      </c>
      <c r="C81" s="33" t="s">
        <v>274</v>
      </c>
      <c r="D81" s="27" t="s">
        <v>275</v>
      </c>
      <c r="E81" s="34" t="s">
        <v>276</v>
      </c>
      <c r="F81" s="33" t="s">
        <v>277</v>
      </c>
      <c r="G81" s="20">
        <f t="shared" si="3"/>
        <v>21.96</v>
      </c>
      <c r="H81" s="20">
        <v>21.96</v>
      </c>
      <c r="I81" s="20" t="s">
        <v>163</v>
      </c>
      <c r="J81" s="20" t="s">
        <v>278</v>
      </c>
      <c r="K81" s="34" t="s">
        <v>279</v>
      </c>
      <c r="L81" s="34" t="s">
        <v>332</v>
      </c>
      <c r="M81" s="34" t="s">
        <v>195</v>
      </c>
      <c r="N81" s="34"/>
    </row>
    <row r="82" ht="42" customHeight="1" spans="1:14">
      <c r="A82" s="27" t="s">
        <v>333</v>
      </c>
      <c r="B82" s="20" t="s">
        <v>334</v>
      </c>
      <c r="C82" s="33" t="s">
        <v>274</v>
      </c>
      <c r="D82" s="27" t="s">
        <v>275</v>
      </c>
      <c r="E82" s="34" t="s">
        <v>276</v>
      </c>
      <c r="F82" s="33" t="s">
        <v>277</v>
      </c>
      <c r="G82" s="20">
        <f t="shared" si="3"/>
        <v>17.12</v>
      </c>
      <c r="H82" s="20">
        <v>17.12</v>
      </c>
      <c r="I82" s="20" t="s">
        <v>163</v>
      </c>
      <c r="J82" s="20" t="s">
        <v>278</v>
      </c>
      <c r="K82" s="34" t="s">
        <v>279</v>
      </c>
      <c r="L82" s="34" t="s">
        <v>335</v>
      </c>
      <c r="M82" s="34" t="s">
        <v>195</v>
      </c>
      <c r="N82" s="34"/>
    </row>
    <row r="83" ht="42" customHeight="1" spans="1:14">
      <c r="A83" s="27" t="s">
        <v>336</v>
      </c>
      <c r="B83" s="20" t="s">
        <v>337</v>
      </c>
      <c r="C83" s="33" t="s">
        <v>274</v>
      </c>
      <c r="D83" s="27" t="s">
        <v>275</v>
      </c>
      <c r="E83" s="34" t="s">
        <v>276</v>
      </c>
      <c r="F83" s="33" t="s">
        <v>277</v>
      </c>
      <c r="G83" s="20">
        <f t="shared" si="3"/>
        <v>71.88</v>
      </c>
      <c r="H83" s="20">
        <v>71.88</v>
      </c>
      <c r="I83" s="20" t="s">
        <v>163</v>
      </c>
      <c r="J83" s="20" t="s">
        <v>278</v>
      </c>
      <c r="K83" s="34" t="s">
        <v>279</v>
      </c>
      <c r="L83" s="34" t="s">
        <v>338</v>
      </c>
      <c r="M83" s="34" t="s">
        <v>195</v>
      </c>
      <c r="N83" s="34"/>
    </row>
    <row r="84" ht="42" customHeight="1" spans="1:14">
      <c r="A84" s="27" t="s">
        <v>339</v>
      </c>
      <c r="B84" s="20" t="s">
        <v>340</v>
      </c>
      <c r="C84" s="33" t="s">
        <v>274</v>
      </c>
      <c r="D84" s="27" t="s">
        <v>275</v>
      </c>
      <c r="E84" s="34" t="s">
        <v>276</v>
      </c>
      <c r="F84" s="33" t="s">
        <v>277</v>
      </c>
      <c r="G84" s="20">
        <f t="shared" si="3"/>
        <v>19.8</v>
      </c>
      <c r="H84" s="20">
        <v>19.8</v>
      </c>
      <c r="I84" s="20" t="s">
        <v>163</v>
      </c>
      <c r="J84" s="20" t="s">
        <v>278</v>
      </c>
      <c r="K84" s="34" t="s">
        <v>279</v>
      </c>
      <c r="L84" s="34" t="s">
        <v>341</v>
      </c>
      <c r="M84" s="34" t="s">
        <v>195</v>
      </c>
      <c r="N84" s="34"/>
    </row>
    <row r="85" ht="42" customHeight="1" spans="1:14">
      <c r="A85" s="27" t="s">
        <v>342</v>
      </c>
      <c r="B85" s="20" t="s">
        <v>343</v>
      </c>
      <c r="C85" s="33" t="s">
        <v>274</v>
      </c>
      <c r="D85" s="27" t="s">
        <v>275</v>
      </c>
      <c r="E85" s="34" t="s">
        <v>276</v>
      </c>
      <c r="F85" s="33" t="s">
        <v>277</v>
      </c>
      <c r="G85" s="20">
        <f t="shared" si="3"/>
        <v>31.84</v>
      </c>
      <c r="H85" s="20">
        <v>31.84</v>
      </c>
      <c r="I85" s="20" t="s">
        <v>163</v>
      </c>
      <c r="J85" s="20" t="s">
        <v>278</v>
      </c>
      <c r="K85" s="34" t="s">
        <v>279</v>
      </c>
      <c r="L85" s="34" t="s">
        <v>344</v>
      </c>
      <c r="M85" s="34" t="s">
        <v>195</v>
      </c>
      <c r="N85" s="34"/>
    </row>
    <row r="86" ht="42" customHeight="1" spans="1:14">
      <c r="A86" s="27" t="s">
        <v>345</v>
      </c>
      <c r="B86" s="20" t="s">
        <v>346</v>
      </c>
      <c r="C86" s="33" t="s">
        <v>274</v>
      </c>
      <c r="D86" s="27" t="s">
        <v>275</v>
      </c>
      <c r="E86" s="34" t="s">
        <v>276</v>
      </c>
      <c r="F86" s="33" t="s">
        <v>277</v>
      </c>
      <c r="G86" s="20">
        <f t="shared" si="3"/>
        <v>92.48</v>
      </c>
      <c r="H86" s="20">
        <v>92.48</v>
      </c>
      <c r="I86" s="20" t="s">
        <v>163</v>
      </c>
      <c r="J86" s="20" t="s">
        <v>278</v>
      </c>
      <c r="K86" s="34" t="s">
        <v>279</v>
      </c>
      <c r="L86" s="34" t="s">
        <v>347</v>
      </c>
      <c r="M86" s="34" t="s">
        <v>195</v>
      </c>
      <c r="N86" s="34"/>
    </row>
    <row r="87" ht="42" customHeight="1" spans="1:14">
      <c r="A87" s="27" t="s">
        <v>348</v>
      </c>
      <c r="B87" s="20" t="s">
        <v>270</v>
      </c>
      <c r="C87" s="33" t="s">
        <v>274</v>
      </c>
      <c r="D87" s="27" t="s">
        <v>275</v>
      </c>
      <c r="E87" s="34" t="s">
        <v>276</v>
      </c>
      <c r="F87" s="33" t="s">
        <v>277</v>
      </c>
      <c r="G87" s="20">
        <f t="shared" si="3"/>
        <v>48.48</v>
      </c>
      <c r="H87" s="20">
        <v>48.48</v>
      </c>
      <c r="I87" s="20" t="s">
        <v>163</v>
      </c>
      <c r="J87" s="20" t="s">
        <v>278</v>
      </c>
      <c r="K87" s="34" t="s">
        <v>279</v>
      </c>
      <c r="L87" s="34" t="s">
        <v>349</v>
      </c>
      <c r="M87" s="34" t="s">
        <v>195</v>
      </c>
      <c r="N87" s="34"/>
    </row>
    <row r="88" ht="42" customHeight="1" spans="1:14">
      <c r="A88" s="27" t="s">
        <v>350</v>
      </c>
      <c r="B88" s="20" t="s">
        <v>351</v>
      </c>
      <c r="C88" s="33" t="s">
        <v>274</v>
      </c>
      <c r="D88" s="27" t="s">
        <v>275</v>
      </c>
      <c r="E88" s="34" t="s">
        <v>276</v>
      </c>
      <c r="F88" s="33" t="s">
        <v>277</v>
      </c>
      <c r="G88" s="20">
        <f t="shared" si="3"/>
        <v>25.08</v>
      </c>
      <c r="H88" s="20">
        <v>25.08</v>
      </c>
      <c r="I88" s="20" t="s">
        <v>163</v>
      </c>
      <c r="J88" s="20" t="s">
        <v>278</v>
      </c>
      <c r="K88" s="34" t="s">
        <v>279</v>
      </c>
      <c r="L88" s="34" t="s">
        <v>352</v>
      </c>
      <c r="M88" s="34" t="s">
        <v>195</v>
      </c>
      <c r="N88" s="34"/>
    </row>
    <row r="89" ht="42" customHeight="1" spans="1:14">
      <c r="A89" s="27" t="s">
        <v>353</v>
      </c>
      <c r="B89" s="20" t="s">
        <v>354</v>
      </c>
      <c r="C89" s="33" t="s">
        <v>274</v>
      </c>
      <c r="D89" s="27" t="s">
        <v>275</v>
      </c>
      <c r="E89" s="34" t="s">
        <v>276</v>
      </c>
      <c r="F89" s="33" t="s">
        <v>277</v>
      </c>
      <c r="G89" s="20">
        <f t="shared" si="3"/>
        <v>23.76</v>
      </c>
      <c r="H89" s="20">
        <v>23.76</v>
      </c>
      <c r="I89" s="20" t="s">
        <v>163</v>
      </c>
      <c r="J89" s="20" t="s">
        <v>278</v>
      </c>
      <c r="K89" s="34" t="s">
        <v>279</v>
      </c>
      <c r="L89" s="34" t="s">
        <v>355</v>
      </c>
      <c r="M89" s="34" t="s">
        <v>195</v>
      </c>
      <c r="N89" s="34"/>
    </row>
    <row r="90" ht="42" customHeight="1" spans="1:14">
      <c r="A90" s="27" t="s">
        <v>356</v>
      </c>
      <c r="B90" s="20" t="s">
        <v>357</v>
      </c>
      <c r="C90" s="33" t="s">
        <v>274</v>
      </c>
      <c r="D90" s="27" t="s">
        <v>275</v>
      </c>
      <c r="E90" s="34" t="s">
        <v>276</v>
      </c>
      <c r="F90" s="33" t="s">
        <v>277</v>
      </c>
      <c r="G90" s="20">
        <f t="shared" si="3"/>
        <v>22.08</v>
      </c>
      <c r="H90" s="20">
        <v>22.08</v>
      </c>
      <c r="I90" s="20" t="s">
        <v>163</v>
      </c>
      <c r="J90" s="20" t="s">
        <v>278</v>
      </c>
      <c r="K90" s="34" t="s">
        <v>279</v>
      </c>
      <c r="L90" s="34" t="s">
        <v>358</v>
      </c>
      <c r="M90" s="34" t="s">
        <v>195</v>
      </c>
      <c r="N90" s="34"/>
    </row>
    <row r="91" ht="42" customHeight="1" spans="1:14">
      <c r="A91" s="27" t="s">
        <v>359</v>
      </c>
      <c r="B91" s="20" t="s">
        <v>360</v>
      </c>
      <c r="C91" s="33" t="s">
        <v>274</v>
      </c>
      <c r="D91" s="27" t="s">
        <v>275</v>
      </c>
      <c r="E91" s="34" t="s">
        <v>276</v>
      </c>
      <c r="F91" s="33" t="s">
        <v>277</v>
      </c>
      <c r="G91" s="20">
        <f t="shared" si="3"/>
        <v>17.68</v>
      </c>
      <c r="H91" s="20">
        <v>17.68</v>
      </c>
      <c r="I91" s="20" t="s">
        <v>163</v>
      </c>
      <c r="J91" s="20" t="s">
        <v>278</v>
      </c>
      <c r="K91" s="34" t="s">
        <v>279</v>
      </c>
      <c r="L91" s="34" t="s">
        <v>361</v>
      </c>
      <c r="M91" s="34" t="s">
        <v>195</v>
      </c>
      <c r="N91" s="34"/>
    </row>
    <row r="92" ht="42" customHeight="1" spans="1:14">
      <c r="A92" s="27" t="s">
        <v>362</v>
      </c>
      <c r="B92" s="20" t="s">
        <v>267</v>
      </c>
      <c r="C92" s="33" t="s">
        <v>274</v>
      </c>
      <c r="D92" s="27" t="s">
        <v>275</v>
      </c>
      <c r="E92" s="34" t="s">
        <v>276</v>
      </c>
      <c r="F92" s="33" t="s">
        <v>277</v>
      </c>
      <c r="G92" s="20">
        <f t="shared" si="3"/>
        <v>26.32</v>
      </c>
      <c r="H92" s="20">
        <v>26.32</v>
      </c>
      <c r="I92" s="20" t="s">
        <v>163</v>
      </c>
      <c r="J92" s="20" t="s">
        <v>278</v>
      </c>
      <c r="K92" s="34" t="s">
        <v>279</v>
      </c>
      <c r="L92" s="34" t="s">
        <v>363</v>
      </c>
      <c r="M92" s="34" t="s">
        <v>195</v>
      </c>
      <c r="N92" s="34"/>
    </row>
    <row r="93" ht="42" customHeight="1" spans="1:14">
      <c r="A93" s="27" t="s">
        <v>364</v>
      </c>
      <c r="B93" s="20" t="s">
        <v>263</v>
      </c>
      <c r="C93" s="33" t="s">
        <v>274</v>
      </c>
      <c r="D93" s="27" t="s">
        <v>275</v>
      </c>
      <c r="E93" s="34" t="s">
        <v>276</v>
      </c>
      <c r="F93" s="33" t="s">
        <v>277</v>
      </c>
      <c r="G93" s="20">
        <f t="shared" si="3"/>
        <v>38.48</v>
      </c>
      <c r="H93" s="20">
        <v>38.48</v>
      </c>
      <c r="I93" s="20" t="s">
        <v>163</v>
      </c>
      <c r="J93" s="20" t="s">
        <v>278</v>
      </c>
      <c r="K93" s="34" t="s">
        <v>279</v>
      </c>
      <c r="L93" s="34" t="s">
        <v>365</v>
      </c>
      <c r="M93" s="34" t="s">
        <v>195</v>
      </c>
      <c r="N93" s="34"/>
    </row>
    <row r="94" ht="42" customHeight="1" spans="1:14">
      <c r="A94" s="27" t="s">
        <v>366</v>
      </c>
      <c r="B94" s="20" t="s">
        <v>367</v>
      </c>
      <c r="C94" s="33" t="s">
        <v>274</v>
      </c>
      <c r="D94" s="27" t="s">
        <v>275</v>
      </c>
      <c r="E94" s="34" t="s">
        <v>276</v>
      </c>
      <c r="F94" s="33" t="s">
        <v>277</v>
      </c>
      <c r="G94" s="20">
        <f t="shared" si="3"/>
        <v>29.88</v>
      </c>
      <c r="H94" s="20">
        <v>29.88</v>
      </c>
      <c r="I94" s="20" t="s">
        <v>163</v>
      </c>
      <c r="J94" s="20" t="s">
        <v>278</v>
      </c>
      <c r="K94" s="34" t="s">
        <v>279</v>
      </c>
      <c r="L94" s="34" t="s">
        <v>368</v>
      </c>
      <c r="M94" s="34" t="s">
        <v>195</v>
      </c>
      <c r="N94" s="34"/>
    </row>
    <row r="95" ht="42" customHeight="1" spans="1:14">
      <c r="A95" s="27" t="s">
        <v>369</v>
      </c>
      <c r="B95" s="20" t="s">
        <v>370</v>
      </c>
      <c r="C95" s="33" t="s">
        <v>274</v>
      </c>
      <c r="D95" s="27" t="s">
        <v>275</v>
      </c>
      <c r="E95" s="34" t="s">
        <v>276</v>
      </c>
      <c r="F95" s="33" t="s">
        <v>277</v>
      </c>
      <c r="G95" s="20">
        <f t="shared" si="3"/>
        <v>38.44</v>
      </c>
      <c r="H95" s="20">
        <v>38.44</v>
      </c>
      <c r="I95" s="20" t="s">
        <v>163</v>
      </c>
      <c r="J95" s="20" t="s">
        <v>278</v>
      </c>
      <c r="K95" s="34" t="s">
        <v>279</v>
      </c>
      <c r="L95" s="34" t="s">
        <v>371</v>
      </c>
      <c r="M95" s="34" t="s">
        <v>195</v>
      </c>
      <c r="N95" s="34"/>
    </row>
    <row r="96" ht="23" customHeight="1" spans="1:14">
      <c r="A96" s="16" t="s">
        <v>372</v>
      </c>
      <c r="B96" s="20">
        <v>37</v>
      </c>
      <c r="C96" s="25"/>
      <c r="D96" s="24"/>
      <c r="E96" s="25"/>
      <c r="F96" s="25"/>
      <c r="G96" s="25">
        <f>SUM(G97:G133)</f>
        <v>7276.76</v>
      </c>
      <c r="H96" s="25">
        <f>SUM(H97:H133)</f>
        <v>7276.76</v>
      </c>
      <c r="I96" s="20"/>
      <c r="J96" s="26"/>
      <c r="K96" s="34"/>
      <c r="L96" s="34"/>
      <c r="M96" s="34"/>
      <c r="N96" s="34"/>
    </row>
    <row r="97" ht="87" customHeight="1" spans="1:14">
      <c r="A97" s="27" t="s">
        <v>373</v>
      </c>
      <c r="B97" s="20" t="s">
        <v>288</v>
      </c>
      <c r="C97" s="21" t="s">
        <v>73</v>
      </c>
      <c r="D97" s="27" t="s">
        <v>374</v>
      </c>
      <c r="E97" s="21" t="s">
        <v>238</v>
      </c>
      <c r="F97" s="33" t="s">
        <v>150</v>
      </c>
      <c r="G97" s="21">
        <f>H97</f>
        <v>1000</v>
      </c>
      <c r="H97" s="20">
        <v>1000</v>
      </c>
      <c r="I97" s="20" t="s">
        <v>163</v>
      </c>
      <c r="J97" s="20" t="s">
        <v>157</v>
      </c>
      <c r="K97" s="34" t="s">
        <v>375</v>
      </c>
      <c r="L97" s="34" t="s">
        <v>376</v>
      </c>
      <c r="M97" s="34" t="s">
        <v>80</v>
      </c>
      <c r="N97" s="34" t="s">
        <v>377</v>
      </c>
    </row>
    <row r="98" ht="28" customHeight="1" spans="1:14">
      <c r="A98" s="27" t="s">
        <v>378</v>
      </c>
      <c r="B98" s="20" t="s">
        <v>379</v>
      </c>
      <c r="C98" s="21" t="s">
        <v>73</v>
      </c>
      <c r="D98" s="27" t="s">
        <v>380</v>
      </c>
      <c r="E98" s="21" t="s">
        <v>381</v>
      </c>
      <c r="F98" s="33" t="s">
        <v>150</v>
      </c>
      <c r="G98" s="21">
        <f t="shared" ref="G98:G133" si="4">H98</f>
        <v>2500</v>
      </c>
      <c r="H98" s="20">
        <v>2500</v>
      </c>
      <c r="I98" s="20" t="s">
        <v>163</v>
      </c>
      <c r="J98" s="20" t="s">
        <v>157</v>
      </c>
      <c r="K98" s="34" t="s">
        <v>205</v>
      </c>
      <c r="L98" s="34" t="s">
        <v>382</v>
      </c>
      <c r="M98" s="34" t="s">
        <v>80</v>
      </c>
      <c r="N98" s="34" t="s">
        <v>383</v>
      </c>
    </row>
    <row r="99" ht="38" customHeight="1" spans="1:14">
      <c r="A99" s="27" t="s">
        <v>384</v>
      </c>
      <c r="B99" s="20" t="s">
        <v>385</v>
      </c>
      <c r="C99" s="21" t="s">
        <v>73</v>
      </c>
      <c r="D99" s="27" t="s">
        <v>386</v>
      </c>
      <c r="E99" s="21" t="s">
        <v>246</v>
      </c>
      <c r="F99" s="33" t="s">
        <v>150</v>
      </c>
      <c r="G99" s="21">
        <f t="shared" si="4"/>
        <v>3000</v>
      </c>
      <c r="H99" s="20">
        <v>3000</v>
      </c>
      <c r="I99" s="20" t="s">
        <v>163</v>
      </c>
      <c r="J99" s="20" t="s">
        <v>157</v>
      </c>
      <c r="K99" s="34" t="s">
        <v>205</v>
      </c>
      <c r="L99" s="34" t="s">
        <v>387</v>
      </c>
      <c r="M99" s="34" t="s">
        <v>80</v>
      </c>
      <c r="N99" s="34" t="s">
        <v>377</v>
      </c>
    </row>
    <row r="100" ht="31" customHeight="1" spans="1:14">
      <c r="A100" s="27" t="s">
        <v>388</v>
      </c>
      <c r="B100" s="20" t="s">
        <v>305</v>
      </c>
      <c r="C100" s="21" t="s">
        <v>73</v>
      </c>
      <c r="D100" s="27" t="s">
        <v>389</v>
      </c>
      <c r="E100" s="21" t="s">
        <v>390</v>
      </c>
      <c r="F100" s="33" t="s">
        <v>150</v>
      </c>
      <c r="G100" s="21">
        <f t="shared" si="4"/>
        <v>13.35</v>
      </c>
      <c r="H100" s="20">
        <v>13.35</v>
      </c>
      <c r="I100" s="20" t="s">
        <v>232</v>
      </c>
      <c r="J100" s="20" t="s">
        <v>157</v>
      </c>
      <c r="K100" s="34" t="s">
        <v>391</v>
      </c>
      <c r="L100" s="34" t="s">
        <v>392</v>
      </c>
      <c r="M100" s="34" t="s">
        <v>80</v>
      </c>
      <c r="N100" s="34" t="s">
        <v>81</v>
      </c>
    </row>
    <row r="101" ht="31" customHeight="1" spans="1:14">
      <c r="A101" s="27" t="s">
        <v>393</v>
      </c>
      <c r="B101" s="20" t="s">
        <v>340</v>
      </c>
      <c r="C101" s="21" t="s">
        <v>73</v>
      </c>
      <c r="D101" s="27" t="s">
        <v>389</v>
      </c>
      <c r="E101" s="21" t="s">
        <v>394</v>
      </c>
      <c r="F101" s="33" t="s">
        <v>150</v>
      </c>
      <c r="G101" s="21">
        <f t="shared" si="4"/>
        <v>11.09</v>
      </c>
      <c r="H101" s="20">
        <v>11.09</v>
      </c>
      <c r="I101" s="20" t="s">
        <v>232</v>
      </c>
      <c r="J101" s="20" t="s">
        <v>157</v>
      </c>
      <c r="K101" s="34" t="s">
        <v>391</v>
      </c>
      <c r="L101" s="34" t="s">
        <v>392</v>
      </c>
      <c r="M101" s="34" t="s">
        <v>80</v>
      </c>
      <c r="N101" s="34" t="s">
        <v>81</v>
      </c>
    </row>
    <row r="102" ht="31" customHeight="1" spans="1:14">
      <c r="A102" s="27" t="s">
        <v>395</v>
      </c>
      <c r="B102" s="20" t="s">
        <v>370</v>
      </c>
      <c r="C102" s="21" t="s">
        <v>73</v>
      </c>
      <c r="D102" s="27" t="s">
        <v>389</v>
      </c>
      <c r="E102" s="21" t="s">
        <v>396</v>
      </c>
      <c r="F102" s="33" t="s">
        <v>150</v>
      </c>
      <c r="G102" s="21">
        <f t="shared" si="4"/>
        <v>18.27</v>
      </c>
      <c r="H102" s="20">
        <v>18.27</v>
      </c>
      <c r="I102" s="20" t="s">
        <v>232</v>
      </c>
      <c r="J102" s="20" t="s">
        <v>157</v>
      </c>
      <c r="K102" s="34" t="s">
        <v>391</v>
      </c>
      <c r="L102" s="34" t="s">
        <v>392</v>
      </c>
      <c r="M102" s="34" t="s">
        <v>80</v>
      </c>
      <c r="N102" s="34" t="s">
        <v>81</v>
      </c>
    </row>
    <row r="103" ht="31" customHeight="1" spans="1:14">
      <c r="A103" s="27" t="s">
        <v>397</v>
      </c>
      <c r="B103" s="20" t="s">
        <v>322</v>
      </c>
      <c r="C103" s="21" t="s">
        <v>73</v>
      </c>
      <c r="D103" s="27" t="s">
        <v>389</v>
      </c>
      <c r="E103" s="21" t="s">
        <v>398</v>
      </c>
      <c r="F103" s="33" t="s">
        <v>150</v>
      </c>
      <c r="G103" s="21">
        <f t="shared" si="4"/>
        <v>24.81</v>
      </c>
      <c r="H103" s="20">
        <v>24.81</v>
      </c>
      <c r="I103" s="20" t="s">
        <v>232</v>
      </c>
      <c r="J103" s="20" t="s">
        <v>157</v>
      </c>
      <c r="K103" s="34" t="s">
        <v>391</v>
      </c>
      <c r="L103" s="34" t="s">
        <v>392</v>
      </c>
      <c r="M103" s="34" t="s">
        <v>80</v>
      </c>
      <c r="N103" s="34" t="s">
        <v>81</v>
      </c>
    </row>
    <row r="104" ht="31" customHeight="1" spans="1:14">
      <c r="A104" s="27" t="s">
        <v>399</v>
      </c>
      <c r="B104" s="20" t="s">
        <v>334</v>
      </c>
      <c r="C104" s="21" t="s">
        <v>73</v>
      </c>
      <c r="D104" s="27" t="s">
        <v>389</v>
      </c>
      <c r="E104" s="21" t="s">
        <v>400</v>
      </c>
      <c r="F104" s="33" t="s">
        <v>150</v>
      </c>
      <c r="G104" s="21">
        <f t="shared" si="4"/>
        <v>12.37</v>
      </c>
      <c r="H104" s="20">
        <v>12.37</v>
      </c>
      <c r="I104" s="20" t="s">
        <v>232</v>
      </c>
      <c r="J104" s="20" t="s">
        <v>157</v>
      </c>
      <c r="K104" s="34" t="s">
        <v>391</v>
      </c>
      <c r="L104" s="34" t="s">
        <v>392</v>
      </c>
      <c r="M104" s="34" t="s">
        <v>80</v>
      </c>
      <c r="N104" s="34" t="s">
        <v>81</v>
      </c>
    </row>
    <row r="105" ht="31" customHeight="1" spans="1:14">
      <c r="A105" s="27" t="s">
        <v>401</v>
      </c>
      <c r="B105" s="20" t="s">
        <v>357</v>
      </c>
      <c r="C105" s="21" t="s">
        <v>73</v>
      </c>
      <c r="D105" s="27" t="s">
        <v>389</v>
      </c>
      <c r="E105" s="21" t="s">
        <v>402</v>
      </c>
      <c r="F105" s="33" t="s">
        <v>150</v>
      </c>
      <c r="G105" s="21">
        <f t="shared" si="4"/>
        <v>11.24</v>
      </c>
      <c r="H105" s="20">
        <v>11.24</v>
      </c>
      <c r="I105" s="20" t="s">
        <v>232</v>
      </c>
      <c r="J105" s="20" t="s">
        <v>157</v>
      </c>
      <c r="K105" s="34" t="s">
        <v>391</v>
      </c>
      <c r="L105" s="34" t="s">
        <v>392</v>
      </c>
      <c r="M105" s="34" t="s">
        <v>80</v>
      </c>
      <c r="N105" s="34" t="s">
        <v>81</v>
      </c>
    </row>
    <row r="106" ht="31" customHeight="1" spans="1:14">
      <c r="A106" s="27" t="s">
        <v>403</v>
      </c>
      <c r="B106" s="20" t="s">
        <v>224</v>
      </c>
      <c r="C106" s="21" t="s">
        <v>73</v>
      </c>
      <c r="D106" s="27" t="s">
        <v>389</v>
      </c>
      <c r="E106" s="21" t="s">
        <v>404</v>
      </c>
      <c r="F106" s="33" t="s">
        <v>150</v>
      </c>
      <c r="G106" s="21">
        <f t="shared" si="4"/>
        <v>15.38</v>
      </c>
      <c r="H106" s="20">
        <v>15.38</v>
      </c>
      <c r="I106" s="20" t="s">
        <v>232</v>
      </c>
      <c r="J106" s="20" t="s">
        <v>157</v>
      </c>
      <c r="K106" s="34" t="s">
        <v>391</v>
      </c>
      <c r="L106" s="34" t="s">
        <v>392</v>
      </c>
      <c r="M106" s="34" t="s">
        <v>80</v>
      </c>
      <c r="N106" s="34" t="s">
        <v>81</v>
      </c>
    </row>
    <row r="107" ht="31" customHeight="1" spans="1:14">
      <c r="A107" s="27" t="s">
        <v>405</v>
      </c>
      <c r="B107" s="20" t="s">
        <v>360</v>
      </c>
      <c r="C107" s="21" t="s">
        <v>73</v>
      </c>
      <c r="D107" s="27" t="s">
        <v>389</v>
      </c>
      <c r="E107" s="21" t="s">
        <v>406</v>
      </c>
      <c r="F107" s="33" t="s">
        <v>150</v>
      </c>
      <c r="G107" s="21">
        <f t="shared" si="4"/>
        <v>10</v>
      </c>
      <c r="H107" s="20">
        <v>10</v>
      </c>
      <c r="I107" s="20" t="s">
        <v>232</v>
      </c>
      <c r="J107" s="20" t="s">
        <v>157</v>
      </c>
      <c r="K107" s="34" t="s">
        <v>391</v>
      </c>
      <c r="L107" s="34" t="s">
        <v>392</v>
      </c>
      <c r="M107" s="34" t="s">
        <v>80</v>
      </c>
      <c r="N107" s="34" t="s">
        <v>81</v>
      </c>
    </row>
    <row r="108" ht="31" customHeight="1" spans="1:14">
      <c r="A108" s="27" t="s">
        <v>407</v>
      </c>
      <c r="B108" s="20" t="s">
        <v>285</v>
      </c>
      <c r="C108" s="21" t="s">
        <v>73</v>
      </c>
      <c r="D108" s="27" t="s">
        <v>389</v>
      </c>
      <c r="E108" s="21" t="s">
        <v>408</v>
      </c>
      <c r="F108" s="33" t="s">
        <v>150</v>
      </c>
      <c r="G108" s="21">
        <f t="shared" si="4"/>
        <v>24.75</v>
      </c>
      <c r="H108" s="20">
        <v>24.75</v>
      </c>
      <c r="I108" s="20" t="s">
        <v>232</v>
      </c>
      <c r="J108" s="20" t="s">
        <v>157</v>
      </c>
      <c r="K108" s="34" t="s">
        <v>391</v>
      </c>
      <c r="L108" s="34" t="s">
        <v>392</v>
      </c>
      <c r="M108" s="34" t="s">
        <v>80</v>
      </c>
      <c r="N108" s="34" t="s">
        <v>81</v>
      </c>
    </row>
    <row r="109" ht="31" customHeight="1" spans="1:14">
      <c r="A109" s="27" t="s">
        <v>409</v>
      </c>
      <c r="B109" s="20" t="s">
        <v>354</v>
      </c>
      <c r="C109" s="21" t="s">
        <v>73</v>
      </c>
      <c r="D109" s="27" t="s">
        <v>389</v>
      </c>
      <c r="E109" s="21" t="s">
        <v>410</v>
      </c>
      <c r="F109" s="33" t="s">
        <v>150</v>
      </c>
      <c r="G109" s="21">
        <f t="shared" si="4"/>
        <v>10.95</v>
      </c>
      <c r="H109" s="20">
        <v>10.95</v>
      </c>
      <c r="I109" s="20" t="s">
        <v>232</v>
      </c>
      <c r="J109" s="20" t="s">
        <v>157</v>
      </c>
      <c r="K109" s="34" t="s">
        <v>391</v>
      </c>
      <c r="L109" s="34" t="s">
        <v>392</v>
      </c>
      <c r="M109" s="34" t="s">
        <v>80</v>
      </c>
      <c r="N109" s="34" t="s">
        <v>81</v>
      </c>
    </row>
    <row r="110" ht="31" customHeight="1" spans="1:14">
      <c r="A110" s="27" t="s">
        <v>411</v>
      </c>
      <c r="B110" s="20" t="s">
        <v>291</v>
      </c>
      <c r="C110" s="21" t="s">
        <v>73</v>
      </c>
      <c r="D110" s="27" t="s">
        <v>389</v>
      </c>
      <c r="E110" s="21" t="s">
        <v>412</v>
      </c>
      <c r="F110" s="33" t="s">
        <v>150</v>
      </c>
      <c r="G110" s="21">
        <f t="shared" si="4"/>
        <v>35.6</v>
      </c>
      <c r="H110" s="20">
        <v>35.6</v>
      </c>
      <c r="I110" s="20" t="s">
        <v>232</v>
      </c>
      <c r="J110" s="20" t="s">
        <v>157</v>
      </c>
      <c r="K110" s="34" t="s">
        <v>391</v>
      </c>
      <c r="L110" s="34" t="s">
        <v>392</v>
      </c>
      <c r="M110" s="34" t="s">
        <v>80</v>
      </c>
      <c r="N110" s="34" t="s">
        <v>81</v>
      </c>
    </row>
    <row r="111" ht="31" customHeight="1" spans="1:14">
      <c r="A111" s="27" t="s">
        <v>413</v>
      </c>
      <c r="B111" s="20" t="s">
        <v>317</v>
      </c>
      <c r="C111" s="21" t="s">
        <v>73</v>
      </c>
      <c r="D111" s="27" t="s">
        <v>389</v>
      </c>
      <c r="E111" s="21" t="s">
        <v>414</v>
      </c>
      <c r="F111" s="33" t="s">
        <v>150</v>
      </c>
      <c r="G111" s="21">
        <f t="shared" si="4"/>
        <v>23.68</v>
      </c>
      <c r="H111" s="20">
        <v>23.68</v>
      </c>
      <c r="I111" s="20" t="s">
        <v>232</v>
      </c>
      <c r="J111" s="20" t="s">
        <v>157</v>
      </c>
      <c r="K111" s="34" t="s">
        <v>391</v>
      </c>
      <c r="L111" s="34" t="s">
        <v>392</v>
      </c>
      <c r="M111" s="34" t="s">
        <v>80</v>
      </c>
      <c r="N111" s="34" t="s">
        <v>81</v>
      </c>
    </row>
    <row r="112" ht="31" customHeight="1" spans="1:14">
      <c r="A112" s="27" t="s">
        <v>415</v>
      </c>
      <c r="B112" s="20" t="s">
        <v>367</v>
      </c>
      <c r="C112" s="21" t="s">
        <v>73</v>
      </c>
      <c r="D112" s="27" t="s">
        <v>389</v>
      </c>
      <c r="E112" s="21" t="s">
        <v>416</v>
      </c>
      <c r="F112" s="33" t="s">
        <v>150</v>
      </c>
      <c r="G112" s="21">
        <f t="shared" si="4"/>
        <v>32.29</v>
      </c>
      <c r="H112" s="20">
        <v>32.29</v>
      </c>
      <c r="I112" s="20" t="s">
        <v>232</v>
      </c>
      <c r="J112" s="20" t="s">
        <v>157</v>
      </c>
      <c r="K112" s="34" t="s">
        <v>391</v>
      </c>
      <c r="L112" s="34" t="s">
        <v>392</v>
      </c>
      <c r="M112" s="34" t="s">
        <v>80</v>
      </c>
      <c r="N112" s="34" t="s">
        <v>81</v>
      </c>
    </row>
    <row r="113" ht="31" customHeight="1" spans="1:14">
      <c r="A113" s="27" t="s">
        <v>417</v>
      </c>
      <c r="B113" s="20" t="s">
        <v>263</v>
      </c>
      <c r="C113" s="21" t="s">
        <v>73</v>
      </c>
      <c r="D113" s="27" t="s">
        <v>389</v>
      </c>
      <c r="E113" s="21" t="s">
        <v>418</v>
      </c>
      <c r="F113" s="33" t="s">
        <v>150</v>
      </c>
      <c r="G113" s="21">
        <f t="shared" si="4"/>
        <v>21.72</v>
      </c>
      <c r="H113" s="20">
        <v>21.72</v>
      </c>
      <c r="I113" s="20" t="s">
        <v>232</v>
      </c>
      <c r="J113" s="20" t="s">
        <v>157</v>
      </c>
      <c r="K113" s="34" t="s">
        <v>391</v>
      </c>
      <c r="L113" s="34" t="s">
        <v>392</v>
      </c>
      <c r="M113" s="34" t="s">
        <v>80</v>
      </c>
      <c r="N113" s="34" t="s">
        <v>81</v>
      </c>
    </row>
    <row r="114" ht="31" customHeight="1" spans="1:14">
      <c r="A114" s="27" t="s">
        <v>419</v>
      </c>
      <c r="B114" s="20" t="s">
        <v>331</v>
      </c>
      <c r="C114" s="21" t="s">
        <v>73</v>
      </c>
      <c r="D114" s="27" t="s">
        <v>389</v>
      </c>
      <c r="E114" s="21" t="s">
        <v>420</v>
      </c>
      <c r="F114" s="33" t="s">
        <v>150</v>
      </c>
      <c r="G114" s="21">
        <f t="shared" si="4"/>
        <v>17.03</v>
      </c>
      <c r="H114" s="20">
        <v>17.03</v>
      </c>
      <c r="I114" s="20" t="s">
        <v>232</v>
      </c>
      <c r="J114" s="20" t="s">
        <v>157</v>
      </c>
      <c r="K114" s="34" t="s">
        <v>391</v>
      </c>
      <c r="L114" s="34" t="s">
        <v>392</v>
      </c>
      <c r="M114" s="34" t="s">
        <v>80</v>
      </c>
      <c r="N114" s="34" t="s">
        <v>81</v>
      </c>
    </row>
    <row r="115" ht="31" customHeight="1" spans="1:14">
      <c r="A115" s="27" t="s">
        <v>421</v>
      </c>
      <c r="B115" s="20" t="s">
        <v>314</v>
      </c>
      <c r="C115" s="21" t="s">
        <v>73</v>
      </c>
      <c r="D115" s="27" t="s">
        <v>389</v>
      </c>
      <c r="E115" s="21" t="s">
        <v>422</v>
      </c>
      <c r="F115" s="33" t="s">
        <v>150</v>
      </c>
      <c r="G115" s="21">
        <f t="shared" si="4"/>
        <v>35.87</v>
      </c>
      <c r="H115" s="20">
        <v>35.87</v>
      </c>
      <c r="I115" s="20" t="s">
        <v>232</v>
      </c>
      <c r="J115" s="20" t="s">
        <v>157</v>
      </c>
      <c r="K115" s="34" t="s">
        <v>391</v>
      </c>
      <c r="L115" s="34" t="s">
        <v>392</v>
      </c>
      <c r="M115" s="34" t="s">
        <v>80</v>
      </c>
      <c r="N115" s="34" t="s">
        <v>81</v>
      </c>
    </row>
    <row r="116" ht="31" customHeight="1" spans="1:14">
      <c r="A116" s="27" t="s">
        <v>423</v>
      </c>
      <c r="B116" s="20" t="s">
        <v>265</v>
      </c>
      <c r="C116" s="21" t="s">
        <v>73</v>
      </c>
      <c r="D116" s="27" t="s">
        <v>389</v>
      </c>
      <c r="E116" s="21" t="s">
        <v>424</v>
      </c>
      <c r="F116" s="33" t="s">
        <v>150</v>
      </c>
      <c r="G116" s="21">
        <f t="shared" si="4"/>
        <v>21.62</v>
      </c>
      <c r="H116" s="20">
        <v>21.62</v>
      </c>
      <c r="I116" s="20" t="s">
        <v>232</v>
      </c>
      <c r="J116" s="20" t="s">
        <v>157</v>
      </c>
      <c r="K116" s="34" t="s">
        <v>391</v>
      </c>
      <c r="L116" s="34" t="s">
        <v>392</v>
      </c>
      <c r="M116" s="34" t="s">
        <v>80</v>
      </c>
      <c r="N116" s="34" t="s">
        <v>81</v>
      </c>
    </row>
    <row r="117" ht="31" customHeight="1" spans="1:14">
      <c r="A117" s="27" t="s">
        <v>425</v>
      </c>
      <c r="B117" s="20" t="s">
        <v>328</v>
      </c>
      <c r="C117" s="21" t="s">
        <v>73</v>
      </c>
      <c r="D117" s="27" t="s">
        <v>389</v>
      </c>
      <c r="E117" s="21" t="s">
        <v>426</v>
      </c>
      <c r="F117" s="33" t="s">
        <v>150</v>
      </c>
      <c r="G117" s="21">
        <f t="shared" si="4"/>
        <v>9.85</v>
      </c>
      <c r="H117" s="20">
        <v>9.85</v>
      </c>
      <c r="I117" s="20" t="s">
        <v>232</v>
      </c>
      <c r="J117" s="20" t="s">
        <v>157</v>
      </c>
      <c r="K117" s="34" t="s">
        <v>391</v>
      </c>
      <c r="L117" s="34" t="s">
        <v>392</v>
      </c>
      <c r="M117" s="34" t="s">
        <v>80</v>
      </c>
      <c r="N117" s="34" t="s">
        <v>81</v>
      </c>
    </row>
    <row r="118" ht="31" customHeight="1" spans="1:14">
      <c r="A118" s="27" t="s">
        <v>427</v>
      </c>
      <c r="B118" s="20" t="s">
        <v>270</v>
      </c>
      <c r="C118" s="21" t="s">
        <v>73</v>
      </c>
      <c r="D118" s="27" t="s">
        <v>389</v>
      </c>
      <c r="E118" s="21" t="s">
        <v>428</v>
      </c>
      <c r="F118" s="33" t="s">
        <v>150</v>
      </c>
      <c r="G118" s="21">
        <f t="shared" si="4"/>
        <v>22.54</v>
      </c>
      <c r="H118" s="20">
        <v>22.54</v>
      </c>
      <c r="I118" s="20" t="s">
        <v>232</v>
      </c>
      <c r="J118" s="20" t="s">
        <v>157</v>
      </c>
      <c r="K118" s="34" t="s">
        <v>391</v>
      </c>
      <c r="L118" s="34" t="s">
        <v>392</v>
      </c>
      <c r="M118" s="34" t="s">
        <v>80</v>
      </c>
      <c r="N118" s="34" t="s">
        <v>81</v>
      </c>
    </row>
    <row r="119" ht="31" customHeight="1" spans="1:14">
      <c r="A119" s="27" t="s">
        <v>429</v>
      </c>
      <c r="B119" s="20" t="s">
        <v>267</v>
      </c>
      <c r="C119" s="21" t="s">
        <v>73</v>
      </c>
      <c r="D119" s="27" t="s">
        <v>389</v>
      </c>
      <c r="E119" s="21" t="s">
        <v>430</v>
      </c>
      <c r="F119" s="33" t="s">
        <v>150</v>
      </c>
      <c r="G119" s="21">
        <f t="shared" si="4"/>
        <v>9.6</v>
      </c>
      <c r="H119" s="20">
        <v>9.6</v>
      </c>
      <c r="I119" s="20" t="s">
        <v>232</v>
      </c>
      <c r="J119" s="20" t="s">
        <v>157</v>
      </c>
      <c r="K119" s="34" t="s">
        <v>391</v>
      </c>
      <c r="L119" s="34" t="s">
        <v>392</v>
      </c>
      <c r="M119" s="34" t="s">
        <v>80</v>
      </c>
      <c r="N119" s="34" t="s">
        <v>81</v>
      </c>
    </row>
    <row r="120" ht="31" customHeight="1" spans="1:14">
      <c r="A120" s="27" t="s">
        <v>431</v>
      </c>
      <c r="B120" s="20" t="s">
        <v>300</v>
      </c>
      <c r="C120" s="21" t="s">
        <v>73</v>
      </c>
      <c r="D120" s="27" t="s">
        <v>389</v>
      </c>
      <c r="E120" s="21" t="s">
        <v>432</v>
      </c>
      <c r="F120" s="33" t="s">
        <v>150</v>
      </c>
      <c r="G120" s="21">
        <f t="shared" si="4"/>
        <v>40.42</v>
      </c>
      <c r="H120" s="20">
        <v>40.42</v>
      </c>
      <c r="I120" s="20" t="s">
        <v>232</v>
      </c>
      <c r="J120" s="20" t="s">
        <v>157</v>
      </c>
      <c r="K120" s="34" t="s">
        <v>391</v>
      </c>
      <c r="L120" s="34" t="s">
        <v>392</v>
      </c>
      <c r="M120" s="34" t="s">
        <v>80</v>
      </c>
      <c r="N120" s="34" t="s">
        <v>81</v>
      </c>
    </row>
    <row r="121" ht="31" customHeight="1" spans="1:14">
      <c r="A121" s="27" t="s">
        <v>433</v>
      </c>
      <c r="B121" s="20" t="s">
        <v>311</v>
      </c>
      <c r="C121" s="21" t="s">
        <v>73</v>
      </c>
      <c r="D121" s="27" t="s">
        <v>389</v>
      </c>
      <c r="E121" s="21" t="s">
        <v>434</v>
      </c>
      <c r="F121" s="33" t="s">
        <v>150</v>
      </c>
      <c r="G121" s="21">
        <f t="shared" si="4"/>
        <v>13.77</v>
      </c>
      <c r="H121" s="20">
        <v>13.77</v>
      </c>
      <c r="I121" s="20" t="s">
        <v>232</v>
      </c>
      <c r="J121" s="20" t="s">
        <v>157</v>
      </c>
      <c r="K121" s="34" t="s">
        <v>391</v>
      </c>
      <c r="L121" s="34" t="s">
        <v>392</v>
      </c>
      <c r="M121" s="34" t="s">
        <v>80</v>
      </c>
      <c r="N121" s="34" t="s">
        <v>81</v>
      </c>
    </row>
    <row r="122" ht="31" customHeight="1" spans="1:14">
      <c r="A122" s="27" t="s">
        <v>435</v>
      </c>
      <c r="B122" s="20" t="s">
        <v>308</v>
      </c>
      <c r="C122" s="21" t="s">
        <v>73</v>
      </c>
      <c r="D122" s="27" t="s">
        <v>389</v>
      </c>
      <c r="E122" s="21" t="s">
        <v>436</v>
      </c>
      <c r="F122" s="33" t="s">
        <v>150</v>
      </c>
      <c r="G122" s="21">
        <f t="shared" si="4"/>
        <v>26.05</v>
      </c>
      <c r="H122" s="20">
        <v>26.05</v>
      </c>
      <c r="I122" s="20" t="s">
        <v>232</v>
      </c>
      <c r="J122" s="20" t="s">
        <v>157</v>
      </c>
      <c r="K122" s="34" t="s">
        <v>391</v>
      </c>
      <c r="L122" s="34" t="s">
        <v>392</v>
      </c>
      <c r="M122" s="34" t="s">
        <v>80</v>
      </c>
      <c r="N122" s="34" t="s">
        <v>81</v>
      </c>
    </row>
    <row r="123" ht="31" customHeight="1" spans="1:14">
      <c r="A123" s="27" t="s">
        <v>437</v>
      </c>
      <c r="B123" s="20" t="s">
        <v>273</v>
      </c>
      <c r="C123" s="21" t="s">
        <v>73</v>
      </c>
      <c r="D123" s="27" t="s">
        <v>389</v>
      </c>
      <c r="E123" s="21" t="s">
        <v>438</v>
      </c>
      <c r="F123" s="33" t="s">
        <v>150</v>
      </c>
      <c r="G123" s="21">
        <f t="shared" si="4"/>
        <v>20.39</v>
      </c>
      <c r="H123" s="20">
        <v>20.39</v>
      </c>
      <c r="I123" s="20" t="s">
        <v>232</v>
      </c>
      <c r="J123" s="20" t="s">
        <v>157</v>
      </c>
      <c r="K123" s="34" t="s">
        <v>391</v>
      </c>
      <c r="L123" s="34" t="s">
        <v>392</v>
      </c>
      <c r="M123" s="34" t="s">
        <v>80</v>
      </c>
      <c r="N123" s="34" t="s">
        <v>81</v>
      </c>
    </row>
    <row r="124" ht="31" customHeight="1" spans="1:14">
      <c r="A124" s="27" t="s">
        <v>439</v>
      </c>
      <c r="B124" s="20" t="s">
        <v>346</v>
      </c>
      <c r="C124" s="21" t="s">
        <v>73</v>
      </c>
      <c r="D124" s="27" t="s">
        <v>389</v>
      </c>
      <c r="E124" s="21" t="s">
        <v>440</v>
      </c>
      <c r="F124" s="33" t="s">
        <v>150</v>
      </c>
      <c r="G124" s="21">
        <f t="shared" si="4"/>
        <v>100.19</v>
      </c>
      <c r="H124" s="20">
        <v>100.19</v>
      </c>
      <c r="I124" s="20" t="s">
        <v>232</v>
      </c>
      <c r="J124" s="20" t="s">
        <v>157</v>
      </c>
      <c r="K124" s="34" t="s">
        <v>391</v>
      </c>
      <c r="L124" s="34" t="s">
        <v>392</v>
      </c>
      <c r="M124" s="34" t="s">
        <v>80</v>
      </c>
      <c r="N124" s="34" t="s">
        <v>81</v>
      </c>
    </row>
    <row r="125" ht="31" customHeight="1" spans="1:14">
      <c r="A125" s="27" t="s">
        <v>441</v>
      </c>
      <c r="B125" s="20" t="s">
        <v>288</v>
      </c>
      <c r="C125" s="21" t="s">
        <v>73</v>
      </c>
      <c r="D125" s="27" t="s">
        <v>389</v>
      </c>
      <c r="E125" s="21" t="s">
        <v>442</v>
      </c>
      <c r="F125" s="33" t="s">
        <v>150</v>
      </c>
      <c r="G125" s="21">
        <f t="shared" si="4"/>
        <v>13.74</v>
      </c>
      <c r="H125" s="20">
        <v>13.74</v>
      </c>
      <c r="I125" s="20" t="s">
        <v>232</v>
      </c>
      <c r="J125" s="20" t="s">
        <v>157</v>
      </c>
      <c r="K125" s="34" t="s">
        <v>391</v>
      </c>
      <c r="L125" s="34" t="s">
        <v>392</v>
      </c>
      <c r="M125" s="34" t="s">
        <v>80</v>
      </c>
      <c r="N125" s="34" t="s">
        <v>81</v>
      </c>
    </row>
    <row r="126" ht="31" customHeight="1" spans="1:14">
      <c r="A126" s="27" t="s">
        <v>443</v>
      </c>
      <c r="B126" s="20" t="s">
        <v>444</v>
      </c>
      <c r="C126" s="21" t="s">
        <v>73</v>
      </c>
      <c r="D126" s="27" t="s">
        <v>389</v>
      </c>
      <c r="E126" s="21" t="s">
        <v>445</v>
      </c>
      <c r="F126" s="33" t="s">
        <v>150</v>
      </c>
      <c r="G126" s="21">
        <f t="shared" si="4"/>
        <v>8.98</v>
      </c>
      <c r="H126" s="20">
        <v>8.98</v>
      </c>
      <c r="I126" s="20" t="s">
        <v>232</v>
      </c>
      <c r="J126" s="20" t="s">
        <v>157</v>
      </c>
      <c r="K126" s="34" t="s">
        <v>391</v>
      </c>
      <c r="L126" s="34" t="s">
        <v>392</v>
      </c>
      <c r="M126" s="34" t="s">
        <v>80</v>
      </c>
      <c r="N126" s="34" t="s">
        <v>81</v>
      </c>
    </row>
    <row r="127" ht="31" customHeight="1" spans="1:14">
      <c r="A127" s="27" t="s">
        <v>446</v>
      </c>
      <c r="B127" s="20" t="s">
        <v>294</v>
      </c>
      <c r="C127" s="21" t="s">
        <v>73</v>
      </c>
      <c r="D127" s="27" t="s">
        <v>389</v>
      </c>
      <c r="E127" s="21" t="s">
        <v>447</v>
      </c>
      <c r="F127" s="33" t="s">
        <v>150</v>
      </c>
      <c r="G127" s="21">
        <f t="shared" si="4"/>
        <v>15.53</v>
      </c>
      <c r="H127" s="20">
        <v>15.53</v>
      </c>
      <c r="I127" s="20" t="s">
        <v>232</v>
      </c>
      <c r="J127" s="20" t="s">
        <v>157</v>
      </c>
      <c r="K127" s="34" t="s">
        <v>391</v>
      </c>
      <c r="L127" s="34" t="s">
        <v>392</v>
      </c>
      <c r="M127" s="34" t="s">
        <v>80</v>
      </c>
      <c r="N127" s="34" t="s">
        <v>81</v>
      </c>
    </row>
    <row r="128" ht="31" customHeight="1" spans="1:14">
      <c r="A128" s="27" t="s">
        <v>448</v>
      </c>
      <c r="B128" s="20" t="s">
        <v>325</v>
      </c>
      <c r="C128" s="21" t="s">
        <v>73</v>
      </c>
      <c r="D128" s="27" t="s">
        <v>389</v>
      </c>
      <c r="E128" s="21" t="s">
        <v>449</v>
      </c>
      <c r="F128" s="33" t="s">
        <v>150</v>
      </c>
      <c r="G128" s="21">
        <f t="shared" si="4"/>
        <v>30.23</v>
      </c>
      <c r="H128" s="20">
        <v>30.23</v>
      </c>
      <c r="I128" s="20" t="s">
        <v>232</v>
      </c>
      <c r="J128" s="20" t="s">
        <v>157</v>
      </c>
      <c r="K128" s="34" t="s">
        <v>391</v>
      </c>
      <c r="L128" s="34" t="s">
        <v>392</v>
      </c>
      <c r="M128" s="34" t="s">
        <v>80</v>
      </c>
      <c r="N128" s="34" t="s">
        <v>81</v>
      </c>
    </row>
    <row r="129" ht="31" customHeight="1" spans="1:14">
      <c r="A129" s="27" t="s">
        <v>450</v>
      </c>
      <c r="B129" s="20" t="s">
        <v>343</v>
      </c>
      <c r="C129" s="21" t="s">
        <v>73</v>
      </c>
      <c r="D129" s="27" t="s">
        <v>389</v>
      </c>
      <c r="E129" s="21" t="s">
        <v>451</v>
      </c>
      <c r="F129" s="33" t="s">
        <v>150</v>
      </c>
      <c r="G129" s="21">
        <f t="shared" si="4"/>
        <v>14.11</v>
      </c>
      <c r="H129" s="20">
        <v>14.11</v>
      </c>
      <c r="I129" s="20" t="s">
        <v>232</v>
      </c>
      <c r="J129" s="20" t="s">
        <v>157</v>
      </c>
      <c r="K129" s="34" t="s">
        <v>391</v>
      </c>
      <c r="L129" s="34" t="s">
        <v>392</v>
      </c>
      <c r="M129" s="34" t="s">
        <v>80</v>
      </c>
      <c r="N129" s="34" t="s">
        <v>81</v>
      </c>
    </row>
    <row r="130" ht="31" customHeight="1" spans="1:14">
      <c r="A130" s="27" t="s">
        <v>452</v>
      </c>
      <c r="B130" s="20" t="s">
        <v>337</v>
      </c>
      <c r="C130" s="21" t="s">
        <v>73</v>
      </c>
      <c r="D130" s="27" t="s">
        <v>389</v>
      </c>
      <c r="E130" s="21" t="s">
        <v>453</v>
      </c>
      <c r="F130" s="33" t="s">
        <v>150</v>
      </c>
      <c r="G130" s="21">
        <f t="shared" si="4"/>
        <v>30.11</v>
      </c>
      <c r="H130" s="20">
        <v>30.11</v>
      </c>
      <c r="I130" s="20" t="s">
        <v>232</v>
      </c>
      <c r="J130" s="20" t="s">
        <v>157</v>
      </c>
      <c r="K130" s="34" t="s">
        <v>391</v>
      </c>
      <c r="L130" s="34" t="s">
        <v>392</v>
      </c>
      <c r="M130" s="34" t="s">
        <v>80</v>
      </c>
      <c r="N130" s="34" t="s">
        <v>81</v>
      </c>
    </row>
    <row r="131" ht="31" customHeight="1" spans="1:14">
      <c r="A131" s="27" t="s">
        <v>454</v>
      </c>
      <c r="B131" s="20" t="s">
        <v>351</v>
      </c>
      <c r="C131" s="21" t="s">
        <v>73</v>
      </c>
      <c r="D131" s="27" t="s">
        <v>389</v>
      </c>
      <c r="E131" s="21" t="s">
        <v>455</v>
      </c>
      <c r="F131" s="33" t="s">
        <v>150</v>
      </c>
      <c r="G131" s="21">
        <f t="shared" si="4"/>
        <v>23.86</v>
      </c>
      <c r="H131" s="20">
        <v>23.86</v>
      </c>
      <c r="I131" s="20" t="s">
        <v>232</v>
      </c>
      <c r="J131" s="20" t="s">
        <v>157</v>
      </c>
      <c r="K131" s="34" t="s">
        <v>391</v>
      </c>
      <c r="L131" s="34" t="s">
        <v>392</v>
      </c>
      <c r="M131" s="34" t="s">
        <v>80</v>
      </c>
      <c r="N131" s="34" t="s">
        <v>81</v>
      </c>
    </row>
    <row r="132" ht="31" customHeight="1" spans="1:14">
      <c r="A132" s="27" t="s">
        <v>456</v>
      </c>
      <c r="B132" s="20" t="s">
        <v>297</v>
      </c>
      <c r="C132" s="21" t="s">
        <v>73</v>
      </c>
      <c r="D132" s="27" t="s">
        <v>389</v>
      </c>
      <c r="E132" s="21" t="s">
        <v>457</v>
      </c>
      <c r="F132" s="33" t="s">
        <v>150</v>
      </c>
      <c r="G132" s="21">
        <f t="shared" si="4"/>
        <v>50.35</v>
      </c>
      <c r="H132" s="20">
        <v>50.35</v>
      </c>
      <c r="I132" s="20" t="s">
        <v>232</v>
      </c>
      <c r="J132" s="20" t="s">
        <v>157</v>
      </c>
      <c r="K132" s="34" t="s">
        <v>391</v>
      </c>
      <c r="L132" s="34" t="s">
        <v>392</v>
      </c>
      <c r="M132" s="34" t="s">
        <v>80</v>
      </c>
      <c r="N132" s="34" t="s">
        <v>81</v>
      </c>
    </row>
    <row r="133" ht="31" customHeight="1" spans="1:14">
      <c r="A133" s="27" t="s">
        <v>458</v>
      </c>
      <c r="B133" s="20" t="s">
        <v>240</v>
      </c>
      <c r="C133" s="21" t="s">
        <v>73</v>
      </c>
      <c r="D133" s="27" t="s">
        <v>389</v>
      </c>
      <c r="E133" s="21" t="s">
        <v>459</v>
      </c>
      <c r="F133" s="33" t="s">
        <v>150</v>
      </c>
      <c r="G133" s="21">
        <f t="shared" si="4"/>
        <v>7.02</v>
      </c>
      <c r="H133" s="20">
        <v>7.02</v>
      </c>
      <c r="I133" s="20" t="s">
        <v>232</v>
      </c>
      <c r="J133" s="20" t="s">
        <v>157</v>
      </c>
      <c r="K133" s="34" t="s">
        <v>391</v>
      </c>
      <c r="L133" s="34" t="s">
        <v>392</v>
      </c>
      <c r="M133" s="34" t="s">
        <v>80</v>
      </c>
      <c r="N133" s="34" t="s">
        <v>81</v>
      </c>
    </row>
    <row r="134" ht="23" customHeight="1" spans="1:14">
      <c r="A134" s="16" t="s">
        <v>460</v>
      </c>
      <c r="B134" s="20"/>
      <c r="C134" s="25"/>
      <c r="D134" s="24"/>
      <c r="E134" s="25"/>
      <c r="F134" s="25"/>
      <c r="G134" s="28">
        <v>0</v>
      </c>
      <c r="H134" s="28">
        <v>0</v>
      </c>
      <c r="I134" s="20"/>
      <c r="J134" s="26"/>
      <c r="K134" s="34"/>
      <c r="L134" s="34"/>
      <c r="M134" s="34"/>
      <c r="N134" s="34"/>
    </row>
    <row r="135" ht="31" customHeight="1" spans="1:14">
      <c r="A135" s="16" t="s">
        <v>461</v>
      </c>
      <c r="B135" s="20"/>
      <c r="C135" s="21"/>
      <c r="D135" s="22"/>
      <c r="E135" s="21"/>
      <c r="F135" s="21"/>
      <c r="G135" s="25">
        <f>G136</f>
        <v>761.4</v>
      </c>
      <c r="H135" s="25">
        <f>H136</f>
        <v>761.4</v>
      </c>
      <c r="I135" s="20"/>
      <c r="J135" s="20"/>
      <c r="K135" s="34"/>
      <c r="L135" s="34"/>
      <c r="M135" s="34"/>
      <c r="N135" s="34"/>
    </row>
    <row r="136" ht="31" customHeight="1" spans="1:14">
      <c r="A136" s="16" t="s">
        <v>462</v>
      </c>
      <c r="B136" s="21">
        <v>17</v>
      </c>
      <c r="C136" s="21"/>
      <c r="D136" s="22"/>
      <c r="E136" s="21"/>
      <c r="F136" s="21"/>
      <c r="G136" s="21">
        <f>SUM(G137:G153)</f>
        <v>761.4</v>
      </c>
      <c r="H136" s="21">
        <f>SUM(H137:H153)</f>
        <v>761.4</v>
      </c>
      <c r="I136" s="20"/>
      <c r="J136" s="20"/>
      <c r="K136" s="34"/>
      <c r="L136" s="34"/>
      <c r="M136" s="34"/>
      <c r="N136" s="34"/>
    </row>
    <row r="137" ht="31" customHeight="1" spans="1:14">
      <c r="A137" s="27" t="s">
        <v>463</v>
      </c>
      <c r="B137" s="20" t="s">
        <v>224</v>
      </c>
      <c r="C137" s="21" t="s">
        <v>73</v>
      </c>
      <c r="D137" s="27" t="s">
        <v>464</v>
      </c>
      <c r="E137" s="20" t="s">
        <v>465</v>
      </c>
      <c r="F137" s="33" t="s">
        <v>466</v>
      </c>
      <c r="G137" s="20">
        <f>H137</f>
        <v>49</v>
      </c>
      <c r="H137" s="20">
        <v>49</v>
      </c>
      <c r="I137" s="20" t="s">
        <v>151</v>
      </c>
      <c r="J137" s="20" t="s">
        <v>467</v>
      </c>
      <c r="K137" s="34"/>
      <c r="L137" s="34" t="s">
        <v>468</v>
      </c>
      <c r="M137" s="34" t="s">
        <v>195</v>
      </c>
      <c r="N137" s="34"/>
    </row>
    <row r="138" ht="31" customHeight="1" spans="1:14">
      <c r="A138" s="27" t="s">
        <v>469</v>
      </c>
      <c r="B138" s="20" t="s">
        <v>297</v>
      </c>
      <c r="C138" s="21" t="s">
        <v>73</v>
      </c>
      <c r="D138" s="27" t="s">
        <v>464</v>
      </c>
      <c r="E138" s="20" t="s">
        <v>470</v>
      </c>
      <c r="F138" s="33" t="s">
        <v>466</v>
      </c>
      <c r="G138" s="20">
        <f t="shared" ref="G138:G153" si="5">H138</f>
        <v>24</v>
      </c>
      <c r="H138" s="20">
        <v>24</v>
      </c>
      <c r="I138" s="20" t="s">
        <v>151</v>
      </c>
      <c r="J138" s="20" t="s">
        <v>467</v>
      </c>
      <c r="K138" s="34"/>
      <c r="L138" s="34" t="s">
        <v>468</v>
      </c>
      <c r="M138" s="34" t="s">
        <v>195</v>
      </c>
      <c r="N138" s="34"/>
    </row>
    <row r="139" ht="31" customHeight="1" spans="1:14">
      <c r="A139" s="27" t="s">
        <v>471</v>
      </c>
      <c r="B139" s="20" t="s">
        <v>346</v>
      </c>
      <c r="C139" s="21" t="s">
        <v>73</v>
      </c>
      <c r="D139" s="27" t="s">
        <v>464</v>
      </c>
      <c r="E139" s="20" t="s">
        <v>472</v>
      </c>
      <c r="F139" s="33" t="s">
        <v>466</v>
      </c>
      <c r="G139" s="20">
        <f t="shared" si="5"/>
        <v>45</v>
      </c>
      <c r="H139" s="20">
        <v>45</v>
      </c>
      <c r="I139" s="20" t="s">
        <v>151</v>
      </c>
      <c r="J139" s="20" t="s">
        <v>467</v>
      </c>
      <c r="K139" s="34"/>
      <c r="L139" s="34" t="s">
        <v>468</v>
      </c>
      <c r="M139" s="34" t="s">
        <v>195</v>
      </c>
      <c r="N139" s="34"/>
    </row>
    <row r="140" ht="31" customHeight="1" spans="1:14">
      <c r="A140" s="27" t="s">
        <v>473</v>
      </c>
      <c r="B140" s="20" t="s">
        <v>314</v>
      </c>
      <c r="C140" s="21" t="s">
        <v>73</v>
      </c>
      <c r="D140" s="27" t="s">
        <v>464</v>
      </c>
      <c r="E140" s="20" t="s">
        <v>474</v>
      </c>
      <c r="F140" s="33" t="s">
        <v>466</v>
      </c>
      <c r="G140" s="20">
        <f t="shared" si="5"/>
        <v>66.1</v>
      </c>
      <c r="H140" s="20">
        <v>66.1</v>
      </c>
      <c r="I140" s="20" t="s">
        <v>151</v>
      </c>
      <c r="J140" s="20" t="s">
        <v>467</v>
      </c>
      <c r="K140" s="34"/>
      <c r="L140" s="34" t="s">
        <v>468</v>
      </c>
      <c r="M140" s="34" t="s">
        <v>195</v>
      </c>
      <c r="N140" s="34"/>
    </row>
    <row r="141" ht="31" customHeight="1" spans="1:14">
      <c r="A141" s="27" t="s">
        <v>475</v>
      </c>
      <c r="B141" s="40" t="s">
        <v>291</v>
      </c>
      <c r="C141" s="21" t="s">
        <v>73</v>
      </c>
      <c r="D141" s="27" t="s">
        <v>464</v>
      </c>
      <c r="E141" s="20" t="s">
        <v>476</v>
      </c>
      <c r="F141" s="33" t="s">
        <v>466</v>
      </c>
      <c r="G141" s="20">
        <f t="shared" si="5"/>
        <v>21.3</v>
      </c>
      <c r="H141" s="20">
        <v>21.3</v>
      </c>
      <c r="I141" s="20" t="s">
        <v>151</v>
      </c>
      <c r="J141" s="20" t="s">
        <v>467</v>
      </c>
      <c r="K141" s="34"/>
      <c r="L141" s="34" t="s">
        <v>468</v>
      </c>
      <c r="M141" s="34" t="s">
        <v>195</v>
      </c>
      <c r="N141" s="34"/>
    </row>
    <row r="142" ht="31" customHeight="1" spans="1:14">
      <c r="A142" s="27" t="s">
        <v>477</v>
      </c>
      <c r="B142" s="20" t="s">
        <v>300</v>
      </c>
      <c r="C142" s="21" t="s">
        <v>73</v>
      </c>
      <c r="D142" s="27" t="s">
        <v>464</v>
      </c>
      <c r="E142" s="20" t="s">
        <v>478</v>
      </c>
      <c r="F142" s="33" t="s">
        <v>466</v>
      </c>
      <c r="G142" s="20">
        <f t="shared" si="5"/>
        <v>114</v>
      </c>
      <c r="H142" s="20">
        <v>114</v>
      </c>
      <c r="I142" s="20" t="s">
        <v>151</v>
      </c>
      <c r="J142" s="20" t="s">
        <v>467</v>
      </c>
      <c r="K142" s="34"/>
      <c r="L142" s="34" t="s">
        <v>468</v>
      </c>
      <c r="M142" s="34" t="s">
        <v>195</v>
      </c>
      <c r="N142" s="34"/>
    </row>
    <row r="143" ht="31" customHeight="1" spans="1:14">
      <c r="A143" s="27" t="s">
        <v>479</v>
      </c>
      <c r="B143" s="20" t="s">
        <v>343</v>
      </c>
      <c r="C143" s="21" t="s">
        <v>73</v>
      </c>
      <c r="D143" s="27" t="s">
        <v>464</v>
      </c>
      <c r="E143" s="20" t="s">
        <v>480</v>
      </c>
      <c r="F143" s="33" t="s">
        <v>466</v>
      </c>
      <c r="G143" s="20">
        <f t="shared" si="5"/>
        <v>23.9</v>
      </c>
      <c r="H143" s="20">
        <v>23.9</v>
      </c>
      <c r="I143" s="20" t="s">
        <v>151</v>
      </c>
      <c r="J143" s="20" t="s">
        <v>467</v>
      </c>
      <c r="K143" s="34"/>
      <c r="L143" s="34" t="s">
        <v>468</v>
      </c>
      <c r="M143" s="34" t="s">
        <v>195</v>
      </c>
      <c r="N143" s="34"/>
    </row>
    <row r="144" ht="31" customHeight="1" spans="1:14">
      <c r="A144" s="27" t="s">
        <v>481</v>
      </c>
      <c r="B144" s="20" t="s">
        <v>337</v>
      </c>
      <c r="C144" s="21" t="s">
        <v>73</v>
      </c>
      <c r="D144" s="27" t="s">
        <v>464</v>
      </c>
      <c r="E144" s="20" t="s">
        <v>482</v>
      </c>
      <c r="F144" s="33" t="s">
        <v>466</v>
      </c>
      <c r="G144" s="20">
        <f t="shared" si="5"/>
        <v>93.6</v>
      </c>
      <c r="H144" s="20">
        <v>93.6</v>
      </c>
      <c r="I144" s="20" t="s">
        <v>151</v>
      </c>
      <c r="J144" s="20" t="s">
        <v>467</v>
      </c>
      <c r="K144" s="34"/>
      <c r="L144" s="34" t="s">
        <v>468</v>
      </c>
      <c r="M144" s="34" t="s">
        <v>195</v>
      </c>
      <c r="N144" s="34"/>
    </row>
    <row r="145" ht="31" customHeight="1" spans="1:14">
      <c r="A145" s="27" t="s">
        <v>483</v>
      </c>
      <c r="B145" s="20" t="s">
        <v>340</v>
      </c>
      <c r="C145" s="21" t="s">
        <v>73</v>
      </c>
      <c r="D145" s="27" t="s">
        <v>464</v>
      </c>
      <c r="E145" s="20" t="s">
        <v>484</v>
      </c>
      <c r="F145" s="33" t="s">
        <v>466</v>
      </c>
      <c r="G145" s="20">
        <f t="shared" si="5"/>
        <v>13.8</v>
      </c>
      <c r="H145" s="20">
        <v>13.8</v>
      </c>
      <c r="I145" s="20" t="s">
        <v>151</v>
      </c>
      <c r="J145" s="20" t="s">
        <v>467</v>
      </c>
      <c r="K145" s="34"/>
      <c r="L145" s="34" t="s">
        <v>468</v>
      </c>
      <c r="M145" s="34" t="s">
        <v>195</v>
      </c>
      <c r="N145" s="34"/>
    </row>
    <row r="146" ht="31" customHeight="1" spans="1:14">
      <c r="A146" s="27" t="s">
        <v>485</v>
      </c>
      <c r="B146" s="20" t="s">
        <v>317</v>
      </c>
      <c r="C146" s="21" t="s">
        <v>73</v>
      </c>
      <c r="D146" s="27" t="s">
        <v>464</v>
      </c>
      <c r="E146" s="20" t="s">
        <v>486</v>
      </c>
      <c r="F146" s="33" t="s">
        <v>466</v>
      </c>
      <c r="G146" s="20">
        <f t="shared" si="5"/>
        <v>23.3</v>
      </c>
      <c r="H146" s="20">
        <v>23.3</v>
      </c>
      <c r="I146" s="20" t="s">
        <v>151</v>
      </c>
      <c r="J146" s="20" t="s">
        <v>467</v>
      </c>
      <c r="K146" s="34"/>
      <c r="L146" s="34" t="s">
        <v>468</v>
      </c>
      <c r="M146" s="34" t="s">
        <v>195</v>
      </c>
      <c r="N146" s="34"/>
    </row>
    <row r="147" ht="31" customHeight="1" spans="1:14">
      <c r="A147" s="27" t="s">
        <v>487</v>
      </c>
      <c r="B147" s="20" t="s">
        <v>263</v>
      </c>
      <c r="C147" s="21" t="s">
        <v>73</v>
      </c>
      <c r="D147" s="27" t="s">
        <v>464</v>
      </c>
      <c r="E147" s="20" t="s">
        <v>488</v>
      </c>
      <c r="F147" s="33" t="s">
        <v>466</v>
      </c>
      <c r="G147" s="20">
        <f t="shared" si="5"/>
        <v>71.4</v>
      </c>
      <c r="H147" s="20">
        <v>71.4</v>
      </c>
      <c r="I147" s="20" t="s">
        <v>151</v>
      </c>
      <c r="J147" s="20" t="s">
        <v>467</v>
      </c>
      <c r="K147" s="34"/>
      <c r="L147" s="34" t="s">
        <v>468</v>
      </c>
      <c r="M147" s="34" t="s">
        <v>195</v>
      </c>
      <c r="N147" s="34"/>
    </row>
    <row r="148" ht="31" customHeight="1" spans="1:14">
      <c r="A148" s="27" t="s">
        <v>489</v>
      </c>
      <c r="B148" s="20" t="s">
        <v>322</v>
      </c>
      <c r="C148" s="21" t="s">
        <v>73</v>
      </c>
      <c r="D148" s="27" t="s">
        <v>464</v>
      </c>
      <c r="E148" s="20" t="s">
        <v>490</v>
      </c>
      <c r="F148" s="33" t="s">
        <v>466</v>
      </c>
      <c r="G148" s="20">
        <f t="shared" si="5"/>
        <v>32.7</v>
      </c>
      <c r="H148" s="20">
        <v>32.7</v>
      </c>
      <c r="I148" s="20" t="s">
        <v>151</v>
      </c>
      <c r="J148" s="20" t="s">
        <v>467</v>
      </c>
      <c r="K148" s="34"/>
      <c r="L148" s="34" t="s">
        <v>468</v>
      </c>
      <c r="M148" s="34" t="s">
        <v>195</v>
      </c>
      <c r="N148" s="34"/>
    </row>
    <row r="149" ht="31" customHeight="1" spans="1:14">
      <c r="A149" s="27" t="s">
        <v>491</v>
      </c>
      <c r="B149" s="40" t="s">
        <v>360</v>
      </c>
      <c r="C149" s="21" t="s">
        <v>73</v>
      </c>
      <c r="D149" s="27" t="s">
        <v>464</v>
      </c>
      <c r="E149" s="20" t="s">
        <v>492</v>
      </c>
      <c r="F149" s="33" t="s">
        <v>466</v>
      </c>
      <c r="G149" s="20">
        <f t="shared" si="5"/>
        <v>21.6</v>
      </c>
      <c r="H149" s="20">
        <v>21.6</v>
      </c>
      <c r="I149" s="20" t="s">
        <v>151</v>
      </c>
      <c r="J149" s="20" t="s">
        <v>467</v>
      </c>
      <c r="K149" s="34"/>
      <c r="L149" s="34" t="s">
        <v>468</v>
      </c>
      <c r="M149" s="34" t="s">
        <v>195</v>
      </c>
      <c r="N149" s="34"/>
    </row>
    <row r="150" ht="31" customHeight="1" spans="1:14">
      <c r="A150" s="41" t="s">
        <v>493</v>
      </c>
      <c r="B150" s="42" t="s">
        <v>270</v>
      </c>
      <c r="C150" s="21" t="s">
        <v>73</v>
      </c>
      <c r="D150" s="27" t="s">
        <v>464</v>
      </c>
      <c r="E150" s="20" t="s">
        <v>494</v>
      </c>
      <c r="F150" s="33" t="s">
        <v>466</v>
      </c>
      <c r="G150" s="20">
        <f t="shared" si="5"/>
        <v>62.8</v>
      </c>
      <c r="H150" s="42">
        <v>62.8</v>
      </c>
      <c r="I150" s="20" t="s">
        <v>151</v>
      </c>
      <c r="J150" s="20" t="s">
        <v>467</v>
      </c>
      <c r="K150" s="34"/>
      <c r="L150" s="34" t="s">
        <v>468</v>
      </c>
      <c r="M150" s="34" t="s">
        <v>195</v>
      </c>
      <c r="N150" s="34"/>
    </row>
    <row r="151" ht="31" customHeight="1" spans="1:14">
      <c r="A151" s="41" t="s">
        <v>495</v>
      </c>
      <c r="B151" s="42" t="s">
        <v>308</v>
      </c>
      <c r="C151" s="21" t="s">
        <v>73</v>
      </c>
      <c r="D151" s="27" t="s">
        <v>464</v>
      </c>
      <c r="E151" s="20" t="s">
        <v>496</v>
      </c>
      <c r="F151" s="33" t="s">
        <v>466</v>
      </c>
      <c r="G151" s="20">
        <f t="shared" si="5"/>
        <v>11</v>
      </c>
      <c r="H151" s="42">
        <v>11</v>
      </c>
      <c r="I151" s="20" t="s">
        <v>151</v>
      </c>
      <c r="J151" s="20" t="s">
        <v>467</v>
      </c>
      <c r="K151" s="34"/>
      <c r="L151" s="34" t="s">
        <v>468</v>
      </c>
      <c r="M151" s="34" t="s">
        <v>195</v>
      </c>
      <c r="N151" s="34"/>
    </row>
    <row r="152" ht="31" customHeight="1" spans="1:14">
      <c r="A152" s="27" t="s">
        <v>497</v>
      </c>
      <c r="B152" s="40" t="s">
        <v>294</v>
      </c>
      <c r="C152" s="21" t="s">
        <v>73</v>
      </c>
      <c r="D152" s="27" t="s">
        <v>464</v>
      </c>
      <c r="E152" s="20" t="s">
        <v>498</v>
      </c>
      <c r="F152" s="33" t="s">
        <v>466</v>
      </c>
      <c r="G152" s="20">
        <f t="shared" si="5"/>
        <v>56</v>
      </c>
      <c r="H152" s="20">
        <v>56</v>
      </c>
      <c r="I152" s="20" t="s">
        <v>151</v>
      </c>
      <c r="J152" s="20" t="s">
        <v>467</v>
      </c>
      <c r="K152" s="34"/>
      <c r="L152" s="34" t="s">
        <v>468</v>
      </c>
      <c r="M152" s="34" t="s">
        <v>195</v>
      </c>
      <c r="N152" s="34"/>
    </row>
    <row r="153" ht="31" customHeight="1" spans="1:14">
      <c r="A153" s="41" t="s">
        <v>499</v>
      </c>
      <c r="B153" s="42" t="s">
        <v>331</v>
      </c>
      <c r="C153" s="21" t="s">
        <v>73</v>
      </c>
      <c r="D153" s="27" t="s">
        <v>464</v>
      </c>
      <c r="E153" s="20" t="s">
        <v>500</v>
      </c>
      <c r="F153" s="33" t="s">
        <v>466</v>
      </c>
      <c r="G153" s="20">
        <f t="shared" si="5"/>
        <v>31.9</v>
      </c>
      <c r="H153" s="42">
        <v>31.9</v>
      </c>
      <c r="I153" s="20" t="s">
        <v>151</v>
      </c>
      <c r="J153" s="20" t="s">
        <v>467</v>
      </c>
      <c r="K153" s="34"/>
      <c r="L153" s="34" t="s">
        <v>468</v>
      </c>
      <c r="M153" s="34" t="s">
        <v>195</v>
      </c>
      <c r="N153" s="34"/>
    </row>
  </sheetData>
  <mergeCells count="9">
    <mergeCell ref="A2:N2"/>
    <mergeCell ref="B3:F3"/>
    <mergeCell ref="G3:I3"/>
    <mergeCell ref="A3:A4"/>
    <mergeCell ref="J3:J4"/>
    <mergeCell ref="K3:K4"/>
    <mergeCell ref="L3:L4"/>
    <mergeCell ref="M3:M4"/>
    <mergeCell ref="N3:N4"/>
  </mergeCells>
  <pageMargins left="0.751388888888889" right="0.629861111111111" top="0.708333333333333" bottom="0.590277777777778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整合资金汇总表</vt:lpstr>
      <vt:lpstr>使用安排项目表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郑荣武</dc:creator>
  <cp:lastModifiedBy>鹿家甜美系</cp:lastModifiedBy>
  <dcterms:created xsi:type="dcterms:W3CDTF">2022-08-30T12:59:00Z</dcterms:created>
  <dcterms:modified xsi:type="dcterms:W3CDTF">2023-12-13T01:50:17Z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E035971D9E9944E9A80FA33BA758EFA4</vt:lpwstr>
  </property>
  <property fmtid="{D5CDD505-2E9C-101B-9397-08002B2CF9AE}" pid="3" name="KSOProductBuildVer">
    <vt:lpwstr>2052-12.1.0.15712</vt:lpwstr>
  </property>
</Properties>
</file>